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>
    <mc:Choice Requires="x15">
      <x15ac:absPath xmlns:x15ac="http://schemas.microsoft.com/office/spreadsheetml/2010/11/ac" url="W:\Corporate Legal\Regulatory Legal\IUB\Energy Efficiency Plans (EEP)\EEP-2018-0002 MEC\Annual Reports\2020\"/>
    </mc:Choice>
  </mc:AlternateContent>
  <xr:revisionPtr revIDLastSave="0" documentId="13_ncr:1_{4B2BC121-1DC2-4D81-871E-4924C9E9C2B2}" xr6:coauthVersionLast="45" xr6:coauthVersionMax="45" xr10:uidLastSave="{00000000-0000-0000-0000-000000000000}"/>
  <bookViews>
    <workbookView xWindow="-120" yWindow="-120" windowWidth="29040" windowHeight="15840" firstSheet="2" activeTab="2" xr2:uid="{1651EBFB-2589-4FC8-AE34-C4508462D600}"/>
  </bookViews>
  <sheets>
    <sheet name="lookup" sheetId="2" state="hidden" r:id="rId1"/>
    <sheet name="Realization Rate" sheetId="3" state="hidden" r:id="rId2"/>
    <sheet name="Res Equipment - Elec" sheetId="5" r:id="rId3"/>
    <sheet name="Res Assessment - Elec" sheetId="6" r:id="rId4"/>
    <sheet name="Res Behavioral - Elec" sheetId="7" r:id="rId5"/>
    <sheet name="Res L.M. - Elec" sheetId="29" r:id="rId6"/>
    <sheet name="Res App Recy - Elec" sheetId="8" r:id="rId7"/>
    <sheet name="Res Low Income - Elec" sheetId="9" r:id="rId8"/>
    <sheet name="Res Education - Elec" sheetId="10" state="hidden" r:id="rId9"/>
    <sheet name="NonRes Equipment - Elec" sheetId="11" r:id="rId10"/>
    <sheet name="Nonres Energy Solutions - Elec" sheetId="12" r:id="rId11"/>
    <sheet name="Comm New Construction - Elec" sheetId="13" r:id="rId12"/>
    <sheet name="NonRes L.M. - Elec" sheetId="30" r:id="rId13"/>
    <sheet name="Income Qualified MF Housin-Elec" sheetId="14" r:id="rId14"/>
    <sheet name="NonRes Education - Elec" sheetId="15" state="hidden" r:id="rId15"/>
    <sheet name="Trees - Elec" sheetId="16" r:id="rId16"/>
    <sheet name="Assessments - Elec" sheetId="17" state="hidden" r:id="rId17"/>
    <sheet name="Res Equipment - Gas" sheetId="18" r:id="rId18"/>
    <sheet name="Res Assessment - Gas" sheetId="19" r:id="rId19"/>
    <sheet name="Res Low Income - Gas" sheetId="20" r:id="rId20"/>
    <sheet name="Res Education - Gas" sheetId="21" state="hidden" r:id="rId21"/>
    <sheet name="NonRes Equipment - Gas" sheetId="22" r:id="rId22"/>
    <sheet name="Nonres Energy Solutions - Gas" sheetId="23" r:id="rId23"/>
    <sheet name="Comm New Construction - Gas" sheetId="24" r:id="rId24"/>
    <sheet name="Income Qualified MF Housing-Gas" sheetId="25" r:id="rId25"/>
    <sheet name="NonRes Education - Gas" sheetId="26" state="hidden" r:id="rId26"/>
    <sheet name="Trees - Gas" sheetId="27" r:id="rId27"/>
    <sheet name="Assessments - Gas" sheetId="28" state="hidden" r:id="rId28"/>
  </sheets>
  <definedNames>
    <definedName name="_xlnm._FilterDatabase" localSheetId="0" hidden="1">lookup!$B$2:$J$2</definedName>
    <definedName name="_xlnm.Print_Area" localSheetId="16">'Assessments - Elec'!$A$1:$H$60</definedName>
    <definedName name="_xlnm.Print_Area" localSheetId="27">'Assessments - Gas'!$A$1:$H$60</definedName>
    <definedName name="_xlnm.Print_Area" localSheetId="11">'Comm New Construction - Elec'!$A$2:$H$61</definedName>
    <definedName name="_xlnm.Print_Area" localSheetId="23">'Comm New Construction - Gas'!$A$2:$H$61</definedName>
    <definedName name="_xlnm.Print_Area" localSheetId="13">'Income Qualified MF Housin-Elec'!$A$2:$H$67</definedName>
    <definedName name="_xlnm.Print_Area" localSheetId="24">'Income Qualified MF Housing-Gas'!$A$2:$H$67</definedName>
    <definedName name="_xlnm.Print_Area" localSheetId="14">'NonRes Education - Elec'!$A$1:$H$60</definedName>
    <definedName name="_xlnm.Print_Area" localSheetId="25">'NonRes Education - Gas'!$A$1:$H$60</definedName>
    <definedName name="_xlnm.Print_Area" localSheetId="10">'Nonres Energy Solutions - Elec'!$A$2:$H$63</definedName>
    <definedName name="_xlnm.Print_Area" localSheetId="22">'Nonres Energy Solutions - Gas'!$A$2:$H$63</definedName>
    <definedName name="_xlnm.Print_Area" localSheetId="9">'NonRes Equipment - Elec'!$A$2:$H$65</definedName>
    <definedName name="_xlnm.Print_Area" localSheetId="21">'NonRes Equipment - Gas'!$A$2:$H$63</definedName>
    <definedName name="_xlnm.Print_Area" localSheetId="12">'NonRes L.M. - Elec'!$A$2:$H$61</definedName>
    <definedName name="_xlnm.Print_Area" localSheetId="6">'Res App Recy - Elec'!$A$2:$H$63</definedName>
    <definedName name="_xlnm.Print_Area" localSheetId="3">'Res Assessment - Elec'!$A$2:$H$65</definedName>
    <definedName name="_xlnm.Print_Area" localSheetId="18">'Res Assessment - Gas'!$A$2:$H$65</definedName>
    <definedName name="_xlnm.Print_Area" localSheetId="4">'Res Behavioral - Elec'!$A$2:$H$61</definedName>
    <definedName name="_xlnm.Print_Area" localSheetId="8">'Res Education - Elec'!$A$1:$H$60</definedName>
    <definedName name="_xlnm.Print_Area" localSheetId="20">'Res Education - Gas'!$A$1:$H$60</definedName>
    <definedName name="_xlnm.Print_Area" localSheetId="2">'Res Equipment - Elec'!$A$2:$H$65</definedName>
    <definedName name="_xlnm.Print_Area" localSheetId="17">'Res Equipment - Gas'!$A$2:$H$65</definedName>
    <definedName name="_xlnm.Print_Area" localSheetId="5">'Res L.M. - Elec'!$A$2:$H$61</definedName>
    <definedName name="_xlnm.Print_Area" localSheetId="7">'Res Low Income - Elec'!$A$2:$H$65</definedName>
    <definedName name="_xlnm.Print_Area" localSheetId="19">'Res Low Income - Gas'!$A$2:$H$63</definedName>
    <definedName name="_xlnm.Print_Area" localSheetId="15">'Trees - Elec'!$A$2:$H$61</definedName>
    <definedName name="_xlnm.Print_Area" localSheetId="26">'Trees - Gas'!$A$2:$H$61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0" l="1"/>
  <c r="E9" i="30"/>
  <c r="D9" i="30"/>
  <c r="C9" i="30"/>
  <c r="H7" i="30"/>
  <c r="E7" i="30"/>
  <c r="D7" i="30"/>
  <c r="C7" i="30"/>
  <c r="H9" i="29"/>
  <c r="E9" i="29"/>
  <c r="D9" i="29"/>
  <c r="C9" i="29"/>
  <c r="H7" i="29"/>
  <c r="E7" i="29"/>
  <c r="D7" i="29"/>
  <c r="C7" i="29"/>
  <c r="H8" i="28"/>
  <c r="E8" i="28"/>
  <c r="D8" i="28"/>
  <c r="C8" i="28"/>
  <c r="H6" i="28"/>
  <c r="E6" i="28"/>
  <c r="D6" i="28"/>
  <c r="C6" i="28"/>
  <c r="H9" i="27"/>
  <c r="E9" i="27"/>
  <c r="D9" i="27"/>
  <c r="C9" i="27"/>
  <c r="H7" i="27"/>
  <c r="E7" i="27"/>
  <c r="D7" i="27"/>
  <c r="C7" i="27"/>
  <c r="H8" i="26"/>
  <c r="E8" i="26"/>
  <c r="D8" i="26"/>
  <c r="C8" i="26"/>
  <c r="H6" i="26"/>
  <c r="E6" i="26"/>
  <c r="D6" i="26"/>
  <c r="C6" i="26"/>
  <c r="H21" i="25"/>
  <c r="E21" i="25"/>
  <c r="D21" i="25"/>
  <c r="C21" i="25"/>
  <c r="H13" i="25"/>
  <c r="E13" i="25"/>
  <c r="D13" i="25"/>
  <c r="C13" i="25"/>
  <c r="H10" i="25"/>
  <c r="E10" i="25"/>
  <c r="D10" i="25"/>
  <c r="C10" i="25"/>
  <c r="H7" i="25"/>
  <c r="H23" i="25" s="1"/>
  <c r="E7" i="25"/>
  <c r="E23" i="25" s="1"/>
  <c r="D7" i="25"/>
  <c r="D23" i="25" s="1"/>
  <c r="C7" i="25"/>
  <c r="H12" i="24"/>
  <c r="E12" i="24"/>
  <c r="D12" i="24"/>
  <c r="C12" i="24"/>
  <c r="H10" i="24"/>
  <c r="E10" i="24"/>
  <c r="D10" i="24"/>
  <c r="C10" i="24"/>
  <c r="H15" i="23"/>
  <c r="E15" i="23"/>
  <c r="D15" i="23"/>
  <c r="C15" i="23"/>
  <c r="H12" i="23"/>
  <c r="H17" i="23" s="1"/>
  <c r="E12" i="23"/>
  <c r="E17" i="23" s="1"/>
  <c r="D12" i="23"/>
  <c r="D17" i="23" s="1"/>
  <c r="C12" i="23"/>
  <c r="C17" i="23" s="1"/>
  <c r="H17" i="22"/>
  <c r="E17" i="22"/>
  <c r="D17" i="22"/>
  <c r="C17" i="22"/>
  <c r="H8" i="22"/>
  <c r="H19" i="22" s="1"/>
  <c r="E8" i="22"/>
  <c r="E19" i="22" s="1"/>
  <c r="D8" i="22"/>
  <c r="D19" i="22" s="1"/>
  <c r="C8" i="22"/>
  <c r="C19" i="22" s="1"/>
  <c r="H8" i="21"/>
  <c r="E8" i="21"/>
  <c r="D8" i="21"/>
  <c r="C8" i="21"/>
  <c r="H6" i="21"/>
  <c r="E6" i="21"/>
  <c r="D6" i="21"/>
  <c r="C6" i="21"/>
  <c r="H11" i="20"/>
  <c r="E11" i="20"/>
  <c r="D11" i="20"/>
  <c r="C11" i="20"/>
  <c r="H7" i="20"/>
  <c r="H13" i="20" s="1"/>
  <c r="E7" i="20"/>
  <c r="E13" i="20" s="1"/>
  <c r="D7" i="20"/>
  <c r="D13" i="20" s="1"/>
  <c r="C7" i="20"/>
  <c r="C13" i="20" s="1"/>
  <c r="H15" i="19"/>
  <c r="E15" i="19"/>
  <c r="D15" i="19"/>
  <c r="C15" i="19"/>
  <c r="H12" i="19"/>
  <c r="E12" i="19"/>
  <c r="D12" i="19"/>
  <c r="C12" i="19"/>
  <c r="H9" i="19"/>
  <c r="H17" i="19" s="1"/>
  <c r="E9" i="19"/>
  <c r="D9" i="19"/>
  <c r="D17" i="19" s="1"/>
  <c r="C9" i="19"/>
  <c r="C17" i="19" s="1"/>
  <c r="H13" i="18"/>
  <c r="E13" i="18"/>
  <c r="D13" i="18"/>
  <c r="C13" i="18"/>
  <c r="H10" i="18"/>
  <c r="E10" i="18"/>
  <c r="D10" i="18"/>
  <c r="C10" i="18"/>
  <c r="H7" i="18"/>
  <c r="H15" i="18" s="1"/>
  <c r="E7" i="18"/>
  <c r="D7" i="18"/>
  <c r="D15" i="18" s="1"/>
  <c r="C7" i="18"/>
  <c r="C15" i="18" s="1"/>
  <c r="H8" i="17"/>
  <c r="E8" i="17"/>
  <c r="D8" i="17"/>
  <c r="C8" i="17"/>
  <c r="H6" i="17"/>
  <c r="E6" i="17"/>
  <c r="D6" i="17"/>
  <c r="C6" i="17"/>
  <c r="H9" i="16"/>
  <c r="E9" i="16"/>
  <c r="D9" i="16"/>
  <c r="C9" i="16"/>
  <c r="H7" i="16"/>
  <c r="E7" i="16"/>
  <c r="D7" i="16"/>
  <c r="C7" i="16"/>
  <c r="H8" i="15"/>
  <c r="E8" i="15"/>
  <c r="D8" i="15"/>
  <c r="C8" i="15"/>
  <c r="H6" i="15"/>
  <c r="E6" i="15"/>
  <c r="D6" i="15"/>
  <c r="C6" i="15"/>
  <c r="H21" i="14"/>
  <c r="E21" i="14"/>
  <c r="D21" i="14"/>
  <c r="C21" i="14"/>
  <c r="H13" i="14"/>
  <c r="E13" i="14"/>
  <c r="D13" i="14"/>
  <c r="C13" i="14"/>
  <c r="H10" i="14"/>
  <c r="E10" i="14"/>
  <c r="D10" i="14"/>
  <c r="C10" i="14"/>
  <c r="H7" i="14"/>
  <c r="H23" i="14" s="1"/>
  <c r="E7" i="14"/>
  <c r="E23" i="14" s="1"/>
  <c r="D7" i="14"/>
  <c r="D23" i="14" s="1"/>
  <c r="C7" i="14"/>
  <c r="C23" i="14" s="1"/>
  <c r="H12" i="13"/>
  <c r="E12" i="13"/>
  <c r="D12" i="13"/>
  <c r="C12" i="13"/>
  <c r="H10" i="13"/>
  <c r="E10" i="13"/>
  <c r="D10" i="13"/>
  <c r="C10" i="13"/>
  <c r="H15" i="12"/>
  <c r="E15" i="12"/>
  <c r="D15" i="12"/>
  <c r="C15" i="12"/>
  <c r="H12" i="12"/>
  <c r="H17" i="12" s="1"/>
  <c r="E12" i="12"/>
  <c r="E17" i="12" s="1"/>
  <c r="D12" i="12"/>
  <c r="D17" i="12" s="1"/>
  <c r="C12" i="12"/>
  <c r="C17" i="12" s="1"/>
  <c r="H22" i="11"/>
  <c r="E22" i="11"/>
  <c r="D22" i="11"/>
  <c r="C22" i="11"/>
  <c r="H18" i="11"/>
  <c r="E18" i="11"/>
  <c r="D18" i="11"/>
  <c r="C18" i="11"/>
  <c r="H7" i="11"/>
  <c r="H24" i="11" s="1"/>
  <c r="E7" i="11"/>
  <c r="D7" i="11"/>
  <c r="D24" i="11" s="1"/>
  <c r="C7" i="11"/>
  <c r="C24" i="11" s="1"/>
  <c r="H8" i="10"/>
  <c r="E8" i="10"/>
  <c r="D8" i="10"/>
  <c r="C8" i="10"/>
  <c r="H6" i="10"/>
  <c r="E6" i="10"/>
  <c r="D6" i="10"/>
  <c r="C6" i="10"/>
  <c r="H14" i="9"/>
  <c r="E14" i="9"/>
  <c r="D14" i="9"/>
  <c r="C14" i="9"/>
  <c r="H10" i="9"/>
  <c r="E10" i="9"/>
  <c r="D10" i="9"/>
  <c r="C10" i="9"/>
  <c r="H7" i="9"/>
  <c r="H16" i="9" s="1"/>
  <c r="E7" i="9"/>
  <c r="D7" i="9"/>
  <c r="D16" i="9" s="1"/>
  <c r="C7" i="9"/>
  <c r="C16" i="9" s="1"/>
  <c r="H13" i="8"/>
  <c r="E13" i="8"/>
  <c r="D13" i="8"/>
  <c r="C13" i="8"/>
  <c r="H10" i="8"/>
  <c r="H15" i="8" s="1"/>
  <c r="E10" i="8"/>
  <c r="E15" i="8" s="1"/>
  <c r="D10" i="8"/>
  <c r="D15" i="8" s="1"/>
  <c r="C10" i="8"/>
  <c r="C15" i="8" s="1"/>
  <c r="H9" i="7"/>
  <c r="E9" i="7"/>
  <c r="D9" i="7"/>
  <c r="C9" i="7"/>
  <c r="H7" i="7"/>
  <c r="E7" i="7"/>
  <c r="D7" i="7"/>
  <c r="C7" i="7"/>
  <c r="H14" i="6"/>
  <c r="E14" i="6"/>
  <c r="D14" i="6"/>
  <c r="C14" i="6"/>
  <c r="H11" i="6"/>
  <c r="E11" i="6"/>
  <c r="D11" i="6"/>
  <c r="C11" i="6"/>
  <c r="H8" i="6"/>
  <c r="H16" i="6" s="1"/>
  <c r="E8" i="6"/>
  <c r="D8" i="6"/>
  <c r="D16" i="6" s="1"/>
  <c r="C8" i="6"/>
  <c r="C16" i="6" s="1"/>
  <c r="H17" i="5"/>
  <c r="E17" i="5"/>
  <c r="D17" i="5"/>
  <c r="C17" i="5"/>
  <c r="H14" i="5"/>
  <c r="E14" i="5"/>
  <c r="D14" i="5"/>
  <c r="C14" i="5"/>
  <c r="H11" i="5"/>
  <c r="H19" i="5" s="1"/>
  <c r="E11" i="5"/>
  <c r="D11" i="5"/>
  <c r="D19" i="5" s="1"/>
  <c r="C11" i="5"/>
  <c r="C19" i="5" s="1"/>
  <c r="G6" i="30"/>
  <c r="G9" i="30" s="1"/>
  <c r="F6" i="30"/>
  <c r="F7" i="30" s="1"/>
  <c r="G6" i="29"/>
  <c r="G9" i="29" s="1"/>
  <c r="F6" i="29"/>
  <c r="F7" i="29" s="1"/>
  <c r="G7" i="30" l="1"/>
  <c r="F9" i="30"/>
  <c r="F9" i="29"/>
  <c r="G7" i="29"/>
  <c r="C23" i="25"/>
  <c r="E17" i="19"/>
  <c r="E15" i="18"/>
  <c r="E24" i="11"/>
  <c r="E16" i="9"/>
  <c r="E16" i="6"/>
  <c r="E19" i="5"/>
  <c r="G5" i="28"/>
  <c r="F5" i="28"/>
  <c r="G6" i="27"/>
  <c r="F6" i="27"/>
  <c r="G5" i="26"/>
  <c r="F5" i="26"/>
  <c r="F9" i="25"/>
  <c r="F10" i="25" s="1"/>
  <c r="F12" i="25"/>
  <c r="F13" i="25" s="1"/>
  <c r="F15" i="25"/>
  <c r="F16" i="25"/>
  <c r="F17" i="25"/>
  <c r="F18" i="25"/>
  <c r="F19" i="25"/>
  <c r="F20" i="25"/>
  <c r="G9" i="25"/>
  <c r="G10" i="25" s="1"/>
  <c r="G12" i="25"/>
  <c r="G13" i="25" s="1"/>
  <c r="G15" i="25"/>
  <c r="G16" i="25"/>
  <c r="G17" i="25"/>
  <c r="G18" i="25"/>
  <c r="G19" i="25"/>
  <c r="G20" i="25"/>
  <c r="G6" i="25"/>
  <c r="F6" i="25"/>
  <c r="F7" i="24"/>
  <c r="F8" i="24"/>
  <c r="F9" i="24"/>
  <c r="G7" i="24"/>
  <c r="G8" i="24"/>
  <c r="G9" i="24"/>
  <c r="G6" i="24"/>
  <c r="F6" i="24"/>
  <c r="F7" i="23"/>
  <c r="F8" i="23"/>
  <c r="F9" i="23"/>
  <c r="F10" i="23"/>
  <c r="F11" i="23"/>
  <c r="F14" i="23"/>
  <c r="F15" i="23" s="1"/>
  <c r="G7" i="23"/>
  <c r="G8" i="23"/>
  <c r="G9" i="23"/>
  <c r="G10" i="23"/>
  <c r="G11" i="23"/>
  <c r="G14" i="23"/>
  <c r="G15" i="23" s="1"/>
  <c r="G6" i="23"/>
  <c r="F6" i="23"/>
  <c r="F7" i="22"/>
  <c r="F10" i="22"/>
  <c r="F11" i="22"/>
  <c r="F12" i="22"/>
  <c r="F13" i="22"/>
  <c r="F14" i="22"/>
  <c r="F15" i="22"/>
  <c r="F16" i="22"/>
  <c r="G7" i="22"/>
  <c r="G10" i="22"/>
  <c r="G11" i="22"/>
  <c r="G12" i="22"/>
  <c r="G13" i="22"/>
  <c r="G14" i="22"/>
  <c r="G15" i="22"/>
  <c r="G16" i="22"/>
  <c r="G6" i="22"/>
  <c r="F6" i="22"/>
  <c r="G5" i="21"/>
  <c r="F5" i="21"/>
  <c r="F9" i="20"/>
  <c r="F11" i="20" s="1"/>
  <c r="F10" i="20"/>
  <c r="G9" i="20"/>
  <c r="G11" i="20" s="1"/>
  <c r="G10" i="20"/>
  <c r="G6" i="20"/>
  <c r="F6" i="20"/>
  <c r="F7" i="19"/>
  <c r="F8" i="19"/>
  <c r="F11" i="19"/>
  <c r="F12" i="19" s="1"/>
  <c r="F14" i="19"/>
  <c r="F15" i="19" s="1"/>
  <c r="G7" i="19"/>
  <c r="G8" i="19"/>
  <c r="G11" i="19"/>
  <c r="G12" i="19" s="1"/>
  <c r="G14" i="19"/>
  <c r="G15" i="19" s="1"/>
  <c r="G6" i="19"/>
  <c r="F6" i="19"/>
  <c r="F9" i="18"/>
  <c r="F10" i="18" s="1"/>
  <c r="F12" i="18"/>
  <c r="F13" i="18" s="1"/>
  <c r="G9" i="18"/>
  <c r="G10" i="18" s="1"/>
  <c r="G12" i="18"/>
  <c r="G13" i="18" s="1"/>
  <c r="G6" i="18"/>
  <c r="F6" i="18"/>
  <c r="G6" i="28" l="1"/>
  <c r="G8" i="28"/>
  <c r="F6" i="28"/>
  <c r="F8" i="28"/>
  <c r="F7" i="27"/>
  <c r="F9" i="27"/>
  <c r="G7" i="27"/>
  <c r="G9" i="27"/>
  <c r="G8" i="26"/>
  <c r="G6" i="26"/>
  <c r="F6" i="26"/>
  <c r="F8" i="26"/>
  <c r="G21" i="25"/>
  <c r="F21" i="25"/>
  <c r="F7" i="25"/>
  <c r="F23" i="25" s="1"/>
  <c r="G7" i="25"/>
  <c r="G23" i="25" s="1"/>
  <c r="F10" i="24"/>
  <c r="F12" i="24"/>
  <c r="G10" i="24"/>
  <c r="G12" i="24"/>
  <c r="F12" i="23"/>
  <c r="F17" i="23" s="1"/>
  <c r="G12" i="23"/>
  <c r="G17" i="23" s="1"/>
  <c r="F8" i="22"/>
  <c r="F19" i="22" s="1"/>
  <c r="G17" i="22"/>
  <c r="F17" i="22"/>
  <c r="G8" i="22"/>
  <c r="G19" i="22" s="1"/>
  <c r="F6" i="21"/>
  <c r="F8" i="21"/>
  <c r="G6" i="21"/>
  <c r="G8" i="21"/>
  <c r="G7" i="20"/>
  <c r="G13" i="20" s="1"/>
  <c r="F7" i="20"/>
  <c r="F13" i="20" s="1"/>
  <c r="F9" i="19"/>
  <c r="F17" i="19" s="1"/>
  <c r="G9" i="19"/>
  <c r="G17" i="19" s="1"/>
  <c r="F7" i="18"/>
  <c r="F15" i="18" s="1"/>
  <c r="G7" i="18"/>
  <c r="G15" i="18" s="1"/>
  <c r="G5" i="17"/>
  <c r="F5" i="17"/>
  <c r="G6" i="16"/>
  <c r="F6" i="16"/>
  <c r="G5" i="15"/>
  <c r="F5" i="15"/>
  <c r="F9" i="14"/>
  <c r="F10" i="14" s="1"/>
  <c r="F12" i="14"/>
  <c r="F13" i="14" s="1"/>
  <c r="F15" i="14"/>
  <c r="F16" i="14"/>
  <c r="F17" i="14"/>
  <c r="F18" i="14"/>
  <c r="F19" i="14"/>
  <c r="F20" i="14"/>
  <c r="G9" i="14"/>
  <c r="G10" i="14" s="1"/>
  <c r="G12" i="14"/>
  <c r="G13" i="14" s="1"/>
  <c r="G15" i="14"/>
  <c r="G16" i="14"/>
  <c r="G17" i="14"/>
  <c r="G18" i="14"/>
  <c r="G19" i="14"/>
  <c r="G20" i="14"/>
  <c r="G6" i="14"/>
  <c r="F6" i="14"/>
  <c r="F7" i="13"/>
  <c r="F8" i="13"/>
  <c r="F9" i="13"/>
  <c r="G7" i="13"/>
  <c r="G8" i="13"/>
  <c r="G9" i="13"/>
  <c r="G6" i="13"/>
  <c r="F6" i="13"/>
  <c r="F7" i="12"/>
  <c r="F8" i="12"/>
  <c r="F9" i="12"/>
  <c r="F10" i="12"/>
  <c r="F11" i="12"/>
  <c r="F14" i="12"/>
  <c r="F15" i="12" s="1"/>
  <c r="G7" i="12"/>
  <c r="G8" i="12"/>
  <c r="G9" i="12"/>
  <c r="G10" i="12"/>
  <c r="G11" i="12"/>
  <c r="G14" i="12"/>
  <c r="G15" i="12" s="1"/>
  <c r="G6" i="12"/>
  <c r="F6" i="12"/>
  <c r="F9" i="11"/>
  <c r="F10" i="11"/>
  <c r="F11" i="11"/>
  <c r="F12" i="11"/>
  <c r="F13" i="11"/>
  <c r="F14" i="11"/>
  <c r="F15" i="11"/>
  <c r="F16" i="11"/>
  <c r="F17" i="11"/>
  <c r="F20" i="11"/>
  <c r="F22" i="11" s="1"/>
  <c r="F21" i="11"/>
  <c r="G9" i="11"/>
  <c r="G10" i="11"/>
  <c r="G11" i="11"/>
  <c r="G12" i="11"/>
  <c r="G13" i="11"/>
  <c r="G14" i="11"/>
  <c r="G15" i="11"/>
  <c r="G16" i="11"/>
  <c r="G17" i="11"/>
  <c r="G20" i="11"/>
  <c r="G21" i="11"/>
  <c r="G6" i="11"/>
  <c r="F6" i="11"/>
  <c r="G5" i="10"/>
  <c r="F5" i="10"/>
  <c r="F9" i="9"/>
  <c r="F10" i="9" s="1"/>
  <c r="F12" i="9"/>
  <c r="F14" i="9" s="1"/>
  <c r="F13" i="9"/>
  <c r="G9" i="9"/>
  <c r="G10" i="9" s="1"/>
  <c r="G12" i="9"/>
  <c r="G13" i="9"/>
  <c r="G6" i="9"/>
  <c r="F6" i="9"/>
  <c r="F7" i="8"/>
  <c r="F8" i="8"/>
  <c r="F9" i="8"/>
  <c r="F12" i="8"/>
  <c r="F13" i="8" s="1"/>
  <c r="G7" i="8"/>
  <c r="G8" i="8"/>
  <c r="G9" i="8"/>
  <c r="G12" i="8"/>
  <c r="G13" i="8" s="1"/>
  <c r="G6" i="8"/>
  <c r="F6" i="8"/>
  <c r="G6" i="7"/>
  <c r="F6" i="7"/>
  <c r="F7" i="6"/>
  <c r="F10" i="6"/>
  <c r="F11" i="6" s="1"/>
  <c r="F13" i="6"/>
  <c r="F14" i="6" s="1"/>
  <c r="G7" i="6"/>
  <c r="G10" i="6"/>
  <c r="G11" i="6" s="1"/>
  <c r="G13" i="6"/>
  <c r="G14" i="6" s="1"/>
  <c r="G6" i="6"/>
  <c r="F6" i="6"/>
  <c r="F7" i="5"/>
  <c r="F8" i="5"/>
  <c r="F9" i="5"/>
  <c r="F10" i="5"/>
  <c r="F13" i="5"/>
  <c r="F14" i="5" s="1"/>
  <c r="F16" i="5"/>
  <c r="F17" i="5" s="1"/>
  <c r="G7" i="5"/>
  <c r="G8" i="5"/>
  <c r="G9" i="5"/>
  <c r="G10" i="5"/>
  <c r="G13" i="5"/>
  <c r="G14" i="5" s="1"/>
  <c r="G16" i="5"/>
  <c r="G17" i="5" s="1"/>
  <c r="G6" i="5"/>
  <c r="F6" i="5"/>
  <c r="F6" i="17" l="1"/>
  <c r="F8" i="17"/>
  <c r="G6" i="17"/>
  <c r="G8" i="17"/>
  <c r="F7" i="16"/>
  <c r="F9" i="16"/>
  <c r="G7" i="16"/>
  <c r="G9" i="16"/>
  <c r="F6" i="15"/>
  <c r="F8" i="15"/>
  <c r="G6" i="15"/>
  <c r="G8" i="15"/>
  <c r="F7" i="14"/>
  <c r="F23" i="14" s="1"/>
  <c r="G7" i="14"/>
  <c r="G23" i="14" s="1"/>
  <c r="G21" i="14"/>
  <c r="F21" i="14"/>
  <c r="F10" i="13"/>
  <c r="F12" i="13"/>
  <c r="G10" i="13"/>
  <c r="G12" i="13"/>
  <c r="F12" i="12"/>
  <c r="F17" i="12" s="1"/>
  <c r="G12" i="12"/>
  <c r="G17" i="12" s="1"/>
  <c r="G22" i="11"/>
  <c r="F18" i="11"/>
  <c r="F7" i="11"/>
  <c r="G18" i="11"/>
  <c r="G7" i="11"/>
  <c r="F6" i="10"/>
  <c r="F8" i="10"/>
  <c r="G6" i="10"/>
  <c r="G8" i="10"/>
  <c r="F7" i="9"/>
  <c r="F16" i="9" s="1"/>
  <c r="G7" i="9"/>
  <c r="G16" i="9" s="1"/>
  <c r="G14" i="9"/>
  <c r="F10" i="8"/>
  <c r="F15" i="8" s="1"/>
  <c r="G10" i="8"/>
  <c r="G15" i="8" s="1"/>
  <c r="F7" i="7"/>
  <c r="F9" i="7"/>
  <c r="G7" i="7"/>
  <c r="G9" i="7"/>
  <c r="F8" i="6"/>
  <c r="F16" i="6" s="1"/>
  <c r="G8" i="6"/>
  <c r="G16" i="6" s="1"/>
  <c r="G11" i="5"/>
  <c r="G19" i="5" s="1"/>
  <c r="F11" i="5"/>
  <c r="F19" i="5" s="1"/>
  <c r="F24" i="11" l="1"/>
  <c r="G24" i="11"/>
</calcChain>
</file>

<file path=xl/sharedStrings.xml><?xml version="1.0" encoding="utf-8"?>
<sst xmlns="http://schemas.openxmlformats.org/spreadsheetml/2006/main" count="1673" uniqueCount="340">
  <si>
    <t>MEASURE DESCRIPTION</t>
  </si>
  <si>
    <t>UNITS</t>
  </si>
  <si>
    <t>INCENTIVE</t>
  </si>
  <si>
    <t>MOVE</t>
  </si>
  <si>
    <t>DON’T</t>
  </si>
  <si>
    <t>EX-ANTE GROSS SAVINGS</t>
  </si>
  <si>
    <t>EX-POST GROSS SAVINGS</t>
  </si>
  <si>
    <t>ACTY</t>
  </si>
  <si>
    <t>Program Number</t>
  </si>
  <si>
    <t>Reporting Program</t>
  </si>
  <si>
    <t>Reporting Measure</t>
  </si>
  <si>
    <t>NTG</t>
  </si>
  <si>
    <t>Source</t>
  </si>
  <si>
    <t>RR Energy</t>
  </si>
  <si>
    <t>RR Peak</t>
  </si>
  <si>
    <t>Fuel</t>
  </si>
  <si>
    <t xml:space="preserve">Linked to lookups.xlsx by Power Query. </t>
  </si>
  <si>
    <t>Don’t change Table Name (Used on Exihibit E/F VBA)</t>
  </si>
  <si>
    <t>New Order</t>
  </si>
  <si>
    <t>Formula</t>
  </si>
  <si>
    <t>Linked to lookups.xlsx by Power Query</t>
  </si>
  <si>
    <t>Exhibit A Tab Name</t>
  </si>
  <si>
    <t>Key for lookup</t>
  </si>
  <si>
    <t>Program Name in 2018 Exhibit A</t>
  </si>
  <si>
    <t>Proj ID</t>
  </si>
  <si>
    <t>Measure</t>
  </si>
  <si>
    <t>Subgroup</t>
  </si>
  <si>
    <t>Order</t>
  </si>
  <si>
    <t>Subgroup order</t>
  </si>
  <si>
    <t>Reporting Prgram Name</t>
  </si>
  <si>
    <t>Income Qualified MF Housin-Elec</t>
  </si>
  <si>
    <t>Income Qualified MF Housin-Elec_CUSTOM - BUILDING SHELL</t>
  </si>
  <si>
    <t>Income Qualifed MF - Elec</t>
  </si>
  <si>
    <t>CUSTOM - BUILDING SHELL</t>
  </si>
  <si>
    <t>CUSTOM MEASURES</t>
  </si>
  <si>
    <t>Income Qualified Multifamily Housing</t>
  </si>
  <si>
    <t>Income Qualified MF Housin-Elec_CUSTOM - LIGHTING/SENSORS</t>
  </si>
  <si>
    <t>CUSTOM - LIGHTING/SENSORS</t>
  </si>
  <si>
    <t>Income Qualified MF Housing-Gas</t>
  </si>
  <si>
    <t>Income Qualified MF Housing-Gas_CUSTOM - BUILDING SHELL</t>
  </si>
  <si>
    <t>Income Qualifed MF - Gas</t>
  </si>
  <si>
    <t>Income Qualified MF Housing-Gas_CUSTOM - HVAC</t>
  </si>
  <si>
    <t>New in 2020</t>
  </si>
  <si>
    <t>CUSTOM - HVAC</t>
  </si>
  <si>
    <t>NonRes Equipment - Gas</t>
  </si>
  <si>
    <t>NonRes Equipment - Gas_HIGH EFFICIENCY BOILER</t>
  </si>
  <si>
    <t>Nonres Equip - Gas</t>
  </si>
  <si>
    <t>HIGH EFFICIENCY BOILER</t>
  </si>
  <si>
    <t>EQUIPMENT</t>
  </si>
  <si>
    <t>Nonresidential Equipment</t>
  </si>
  <si>
    <t>NonRes Equipment - Gas_HIGH EFFICIENCY FURNACE</t>
  </si>
  <si>
    <t>HIGH EFFICIENCY FURNACE</t>
  </si>
  <si>
    <t>Res Behavioral - Elec</t>
  </si>
  <si>
    <t>Res Behavioral - Elec_HOME ENERGY REPORTS</t>
  </si>
  <si>
    <t>Res Behavior- Elec</t>
  </si>
  <si>
    <t>HOME ENERGY REPORTS</t>
  </si>
  <si>
    <t>Residential Behavioral</t>
  </si>
  <si>
    <t>Res Behavioral - Gas</t>
  </si>
  <si>
    <t>Res Behavioral - Gas_HOME ENERGY REPORTS</t>
  </si>
  <si>
    <t>Res Behavior- Gas</t>
  </si>
  <si>
    <t>Income Qualified MF Housin-Elec_INFILTRATION</t>
  </si>
  <si>
    <t>INFILTRATION</t>
  </si>
  <si>
    <t>INSULATION</t>
  </si>
  <si>
    <t>Income Qualified MF Housin-Elec_INSULATION - ATTIC</t>
  </si>
  <si>
    <t>INSULATION - ATTIC</t>
  </si>
  <si>
    <t>Income Qualified MF Housing-Gas_INFILTRATION</t>
  </si>
  <si>
    <t>Income Qualified MF Housing-Gas_INSULATION - ATTIC</t>
  </si>
  <si>
    <t>Res Assessment - Elec</t>
  </si>
  <si>
    <t>Res Assessment - Elec_ELECTRIC KIT</t>
  </si>
  <si>
    <t>Res Audit - Elec</t>
  </si>
  <si>
    <t>ELECTRIC KIT</t>
  </si>
  <si>
    <t>KITS</t>
  </si>
  <si>
    <t>Residential Assessment</t>
  </si>
  <si>
    <t>Res Assessment - Elec_DUAL FUEL KIT</t>
  </si>
  <si>
    <t>DUAL FUEL KIT</t>
  </si>
  <si>
    <t>Res Assessment - Gas</t>
  </si>
  <si>
    <t>Res Assessment - Gas_GAS KIT</t>
  </si>
  <si>
    <t>Res Audit - Gas</t>
  </si>
  <si>
    <t>GAS KIT</t>
  </si>
  <si>
    <t>Res Assessment - Gas_DUAL FUEL KIT</t>
  </si>
  <si>
    <t>Res Assessment - Gas_ELECTRIC KIT</t>
  </si>
  <si>
    <t>Trees - Elec</t>
  </si>
  <si>
    <t>Trees - Elec_TREES PLEASE</t>
  </si>
  <si>
    <t>TREES PLEASE</t>
  </si>
  <si>
    <t>MEASURES</t>
  </si>
  <si>
    <t>Trees</t>
  </si>
  <si>
    <t>Trees - Gas</t>
  </si>
  <si>
    <t>Trees - Gas_TREES PLEASE</t>
  </si>
  <si>
    <t>Res Low Income - Elec</t>
  </si>
  <si>
    <t>Res Low Income - Elec_LOW INCOME WEATHERIZATION</t>
  </si>
  <si>
    <t>Res L.I. - Elec</t>
  </si>
  <si>
    <t>LOW INCOME WEATHERIZATION</t>
  </si>
  <si>
    <t>WEATHERIZATION</t>
  </si>
  <si>
    <t>Residential Low Income</t>
  </si>
  <si>
    <t>Res Low Income - Gas</t>
  </si>
  <si>
    <t>Res Low Income - Gas_LOW INCOME WEATHERIZATION</t>
  </si>
  <si>
    <t>Res L.I. - Gas</t>
  </si>
  <si>
    <t>Res Equipment - Elec</t>
  </si>
  <si>
    <t>Res Equipment - Elec_CENTRAL AIR CONDITIONER</t>
  </si>
  <si>
    <t>Res Equip - Elec</t>
  </si>
  <si>
    <t>CENTRAL AIR CONDITIONER</t>
  </si>
  <si>
    <t>HVAC MEASURES</t>
  </si>
  <si>
    <t>Residential Equipment</t>
  </si>
  <si>
    <t>Res Equipment - Elec_FURNACE FAN</t>
  </si>
  <si>
    <t>FURNACE FAN</t>
  </si>
  <si>
    <t>Res Equipment - Elec_AIR SOURCE HEAT PUMP</t>
  </si>
  <si>
    <t>AIR SOURCE HEAT PUMP</t>
  </si>
  <si>
    <t>Res Equipment - Elec_SUPPLEMENTAL DUCTLESS MINISPLIT FOR EXISTING SPACE</t>
  </si>
  <si>
    <t>SUPPLEMENTAL DUCTLESS MINISPLIT FOR EXISTING SPACE</t>
  </si>
  <si>
    <t>Res Equipment - Elec_WHOLE HOUSE DUCTLESS MINISPLIT</t>
  </si>
  <si>
    <t>WHOLE HOUSE DUCTLESS MINISPLIT</t>
  </si>
  <si>
    <t>Res Equipment - Elec_SUPPLEMENTAL DUCTLESS MINISPLIT FOR NEW SPACES</t>
  </si>
  <si>
    <t>SUPPLEMENTAL DUCTLESS MINISPLIT FOR NEW SPACES</t>
  </si>
  <si>
    <t>Res Equipment - Elec_THERMOSTAT</t>
  </si>
  <si>
    <t>THERMOSTAT</t>
  </si>
  <si>
    <t>THERMOSTATS</t>
  </si>
  <si>
    <t>Res Equipment - Elec_SMART THERMOSTAT</t>
  </si>
  <si>
    <t>SMART THERMOSTAT</t>
  </si>
  <si>
    <t>Res Equipment - Elec_LED HIGH-BAY FIXTURE</t>
  </si>
  <si>
    <t>LED HIGH-BAY FIXTURE</t>
  </si>
  <si>
    <t>LIGHTING</t>
  </si>
  <si>
    <t>Res Equipment - Elec_SUPPLEMENTAL PAYMENT</t>
  </si>
  <si>
    <t>SUPPLEMENTAL PAYMENT</t>
  </si>
  <si>
    <t>OTHER</t>
  </si>
  <si>
    <t>Res Assessment - Elec_ONLINE ASSESSMENT</t>
  </si>
  <si>
    <t>ONLINE ASSESSMENT</t>
  </si>
  <si>
    <t>ASSESSMENTS</t>
  </si>
  <si>
    <t>Res L.M. - Elec</t>
  </si>
  <si>
    <t>Res L.M. - Elec_RESIDENTIAL LOAD MANAGEMENT</t>
  </si>
  <si>
    <t>Res L.M.- Elec</t>
  </si>
  <si>
    <t>RESIDENTIAL LOAD MANAGEMENT</t>
  </si>
  <si>
    <t>LOAD MANAGEMENT</t>
  </si>
  <si>
    <t>Residential Load Management</t>
  </si>
  <si>
    <t>Res App Recy - Elec</t>
  </si>
  <si>
    <t>Res App Recy - Elec_RECYCLED FREEZER 1ST UNIT</t>
  </si>
  <si>
    <t>Res App Recy- Elec</t>
  </si>
  <si>
    <t>RECYCLED FREEZER 1ST UNIT</t>
  </si>
  <si>
    <t>RECYCLING</t>
  </si>
  <si>
    <t>Residential Appliance Recycling</t>
  </si>
  <si>
    <t>Res App Recy - Elec_RECYCLED FREEZER 2ND UNIT</t>
  </si>
  <si>
    <t>RECYCLED FREEZER 2ND UNIT</t>
  </si>
  <si>
    <t>Res App Recy - Elec_RECYCLED REFRIGERATOR 1ST UNIT</t>
  </si>
  <si>
    <t>RECYCLED REFRIGERATOR 1ST UNIT</t>
  </si>
  <si>
    <t>Res App Recy - Elec_RECYCLED REFRIGERATOR 2ND UNIT</t>
  </si>
  <si>
    <t>RECYCLED REFRIGERATOR 2ND UNIT</t>
  </si>
  <si>
    <t>Res App Recy - Elec_SCHEDULING INCENTIVE</t>
  </si>
  <si>
    <t>SCHEDULING INCENTIVE</t>
  </si>
  <si>
    <t>Res Low Income - Elec_HOME ENERGY REPORTS</t>
  </si>
  <si>
    <t>Res Low Income - Elec_GREEN IOWA AMERICORPS (GIAC)</t>
  </si>
  <si>
    <t>GREEN IOWA AMERICORPS (GIAC)</t>
  </si>
  <si>
    <t>Res Low Income - Gas_GREEN IOWA AMERICORPS (GIAC)</t>
  </si>
  <si>
    <t>Res Low Income - Elec_SUPPLEMENTAL WEATHERIZATION</t>
  </si>
  <si>
    <t>SUPPLEMENTAL WEATHERIZATION</t>
  </si>
  <si>
    <t>Res Low Income - Gas_SUPPLEMENTAL WEATHERIZATION</t>
  </si>
  <si>
    <t>NonRes Equipment - Elec</t>
  </si>
  <si>
    <t>NonRes Equipment - Elec_CENTRAL AIR CONDITIONER</t>
  </si>
  <si>
    <t>Nonres Equip - Elec</t>
  </si>
  <si>
    <t>HVAC</t>
  </si>
  <si>
    <t>NonRes Equipment - Elec_CUSTOM - HVAC</t>
  </si>
  <si>
    <t>NonRes Equipment - Elec_LED LOW-BAY FIXTURE</t>
  </si>
  <si>
    <t>LED LOW-BAY FIXTURE</t>
  </si>
  <si>
    <t>NonRes Equipment - Elec_LED HIGH-BAY FIXTURE</t>
  </si>
  <si>
    <t>NonRes Equipment - Elec_LED HIGH-BAY FIXTURE RETROFIT KIT</t>
  </si>
  <si>
    <t>LED HIGH-BAY FIXTURE RETROFIT KIT</t>
  </si>
  <si>
    <t>NonRes Equipment - Elec_LED TROFFER</t>
  </si>
  <si>
    <t>LED TROFFER</t>
  </si>
  <si>
    <t>NonRes Equipment - Elec_LED TROFFER RETROFIT KIT</t>
  </si>
  <si>
    <t>LED TROFFER RETROFIT KIT</t>
  </si>
  <si>
    <t>NonRes Equipment - Elec_LED LINEAR LAMPS</t>
  </si>
  <si>
    <t>LED LINEAR LAMPS</t>
  </si>
  <si>
    <t>NonRes Equipment - Elec_LED LINEAR FIXTURE</t>
  </si>
  <si>
    <t>LED LINEAR FIXTURE</t>
  </si>
  <si>
    <t>NonRes Equipment - Elec_LED EXTERIOR FIXTURES - BUILDING EXTERIOR</t>
  </si>
  <si>
    <t>LED EXTERIOR FIXTURES - BUILDING EXTERIOR</t>
  </si>
  <si>
    <t>NonRes Equipment - Elec_LED EXTERIOR FIXTURES - LED OUTDOOR AREA LIGHTING</t>
  </si>
  <si>
    <t>LED EXTERIOR FIXTURES - LED OUTDOOR AREA LIGHTING</t>
  </si>
  <si>
    <t>NonRes Equipment - Elec_LED EXTERIOR FIXTURES - PARKING GARAGE</t>
  </si>
  <si>
    <t>LED EXTERIOR FIXTURES - PARKING GARAGE</t>
  </si>
  <si>
    <t>NonRes Equipment - Elec_ENERGY MANAGER/ENGINEERING SERVICES</t>
  </si>
  <si>
    <t>ENERGY MANAGER/ENGINEERING SERVICES</t>
  </si>
  <si>
    <t>NonRes Equipment - Elec_SUPPLEMENTAL PAYMENT</t>
  </si>
  <si>
    <t>Comm New Construction - Elec</t>
  </si>
  <si>
    <t>Comm New Construction - Elec_DESIGN TEAM</t>
  </si>
  <si>
    <t>Commercial New Constr - Elec</t>
  </si>
  <si>
    <t>DESIGN TEAM</t>
  </si>
  <si>
    <t>Commercial New Construction</t>
  </si>
  <si>
    <t>Comm New Construction - Elec_DESIGN ASSISTANCE</t>
  </si>
  <si>
    <t>DESIGN ASSISTANCE</t>
  </si>
  <si>
    <t>Comm New Construction - Elec_INSTALLATION PAYMENT - ELECTRIC ONLY</t>
  </si>
  <si>
    <t>INSTALLATION PAYMENT - ELECTRIC ONLY</t>
  </si>
  <si>
    <t>Comm New Construction - Elec_INSTALLATION PAYMENT - DUAL FUEL</t>
  </si>
  <si>
    <t>INSTALLATION PAYMENT - DUAL FUEL</t>
  </si>
  <si>
    <t>Comm New Construction - Gas</t>
  </si>
  <si>
    <t>Comm New Construction - Gas_DESIGN TEAM</t>
  </si>
  <si>
    <t>Comm New Construction - Gas_DESIGN ASSISTANCE</t>
  </si>
  <si>
    <t>Comm New Construction - Gas_INSTALLATION PAYMENT - GAS ONLY</t>
  </si>
  <si>
    <t>INSTALLATION PAYMENT - GAS ONLY</t>
  </si>
  <si>
    <t>Comm New Construction - Gas_INSTALLATION PAYMENT - DUAL FUEL</t>
  </si>
  <si>
    <t>NonRes L.M. - Elec</t>
  </si>
  <si>
    <t>NonRes L.M. - Elec_CURTAILMENT CONTRACT</t>
  </si>
  <si>
    <t>Nonres L.M.- Elec</t>
  </si>
  <si>
    <t>CURTAILMENT CONTRACT</t>
  </si>
  <si>
    <t>Nonresidential Load Management</t>
  </si>
  <si>
    <t>NonRes L.M. - Elec_CURTAILMENT PAYMENT</t>
  </si>
  <si>
    <t>CURTAILMENT PAYMENT</t>
  </si>
  <si>
    <t>Income Qualified MF Housin-Elec_ASSESSMENT</t>
  </si>
  <si>
    <t>ASSESSMENT</t>
  </si>
  <si>
    <t>Income Qualified MF Housin-Elec_LED LIGHTING - DI</t>
  </si>
  <si>
    <t>LED LIGHTING - DI</t>
  </si>
  <si>
    <t>DIRECT INSTALL</t>
  </si>
  <si>
    <t>Income Qualified MF Housin-Elec_THERMOSTAT - DI</t>
  </si>
  <si>
    <t>THERMOSTAT - DI</t>
  </si>
  <si>
    <t>Income Qualified MF Housin-Elec_LOW FLOW SHOWERHEAD - DI</t>
  </si>
  <si>
    <t>LOW FLOW SHOWERHEAD - DI</t>
  </si>
  <si>
    <t>Income Qualified MF Housin-Elec_BATH FAUCET AERATOR - DI</t>
  </si>
  <si>
    <t>BATH FAUCET AERATOR - DI</t>
  </si>
  <si>
    <t>Income Qualified MF Housin-Elec_KITCHEN FAUCET AERATOR - DI</t>
  </si>
  <si>
    <t>KITCHEN FAUCET AERATOR - DI</t>
  </si>
  <si>
    <t>Income Qualified MF Housin-Elec_PIPE INSULATION - DI</t>
  </si>
  <si>
    <t>PIPE INSULATION - DI</t>
  </si>
  <si>
    <t>Res Equipment - Gas</t>
  </si>
  <si>
    <t>Res Equipment - Gas_HIGH EFFICIENCY FURNACE</t>
  </si>
  <si>
    <t>Res Equip - Gas</t>
  </si>
  <si>
    <t>Res Equipment - Gas_THERMOSTAT</t>
  </si>
  <si>
    <t>Res Equipment - Gas_SMART THERMOSTAT</t>
  </si>
  <si>
    <t>Res Equipment - Gas_SUPPLEMENTAL PAYMENT</t>
  </si>
  <si>
    <t>Res Assessment - Gas_ONLINE ASSESSMENT</t>
  </si>
  <si>
    <t>Res Assessment - Gas_KIT RESHIPMENT FEE</t>
  </si>
  <si>
    <t>KIT RESHIPMENT FEE</t>
  </si>
  <si>
    <t>RESHIPMENT FEE</t>
  </si>
  <si>
    <t>Res Assessment - Elec_KIT RESHIPMENT FEE</t>
  </si>
  <si>
    <t>NonRes Equipment - Gas_LED LOW-BAY FIXTURE</t>
  </si>
  <si>
    <t>NonRes Equipment - Gas_LED HIGH-BAY FIXTURE</t>
  </si>
  <si>
    <t>NonRes Equipment - Gas_LED HIGH-BAY FIXTURE RETROFIT KIT</t>
  </si>
  <si>
    <t>NonRes Equipment - Gas_LED TROFFER</t>
  </si>
  <si>
    <t>NonRes Equipment - Gas_LED TROFFER RETROFIT KIT</t>
  </si>
  <si>
    <t>NonRes Equipment - Gas_LED LINEAR LAMPS</t>
  </si>
  <si>
    <t>NonRes Equipment - Gas_LED EXTERIOR FIXTURES - PARKING GARAGE</t>
  </si>
  <si>
    <t>Income Qualified MF Housing-Gas_ASSESSMENT</t>
  </si>
  <si>
    <t>Income Qualified MF Housing-Gas_LED LIGHTING - DI</t>
  </si>
  <si>
    <t>Income Qualified MF Housing-Gas_THERMOSTAT - DI</t>
  </si>
  <si>
    <t>Income Qualified MF Housing-Gas_LOW FLOW SHOWERHEAD - DI</t>
  </si>
  <si>
    <t>Income Qualified MF Housing-Gas_BATH FAUCET AERATOR - DI</t>
  </si>
  <si>
    <t>Income Qualified MF Housing-Gas_KITCHEN FAUCET AERATOR - DI</t>
  </si>
  <si>
    <t>Income Qualified MF Housing-Gas_PIPE INSULATION - DI</t>
  </si>
  <si>
    <t>Nonres Energy Solutions - Elec</t>
  </si>
  <si>
    <t>Nonres Energy Solutions - Elec_CUSTOM - HVAC</t>
  </si>
  <si>
    <t>NES - Elec</t>
  </si>
  <si>
    <t>Nonresidential Energy Solutions</t>
  </si>
  <si>
    <t>Nonres Energy Solutions - Elec_CUSTOM - LIGHTING/SENSORS</t>
  </si>
  <si>
    <t>Nonres Energy Solutions - Elec_CUSTOM - MOTOR/VSD</t>
  </si>
  <si>
    <t>CUSTOM - MOTOR/VSD</t>
  </si>
  <si>
    <t>Nonres Energy Solutions - Elec_CUSTOM - COMPRESSED AIR</t>
  </si>
  <si>
    <t>CUSTOM - COMPRESSED AIR</t>
  </si>
  <si>
    <t>Nonres Energy Solutions - Elec_CUSTOM - PROCESS IMPROVEMENT</t>
  </si>
  <si>
    <t>CUSTOM - PROCESS IMPROVEMENT</t>
  </si>
  <si>
    <t>Nonres Energy Solutions - Elec_CUSTOM - OTHER</t>
  </si>
  <si>
    <t>CUSTOM - OTHER</t>
  </si>
  <si>
    <t>Nonres Energy Solutions - Elec_CUSTOM - PROCESS HEATING/COOLING</t>
  </si>
  <si>
    <t>CUSTOM - PROCESS HEATING/COOLING</t>
  </si>
  <si>
    <t>Nonres Energy Solutions - Elec_BONUS PAYMENT</t>
  </si>
  <si>
    <t>BONUS PAYMENT</t>
  </si>
  <si>
    <t>Nonres Energy Solutions - Elec_ENERGY MANAGER/ENGINEERING SERVICES</t>
  </si>
  <si>
    <t>Nonres Energy Solutions - Elec_ENGINEERING &amp; ENERGY MANAGER PROJECT ASSISTANCE</t>
  </si>
  <si>
    <t>ENGINEERING &amp; ENERGY MANAGER PROJECT ASSISTANCE</t>
  </si>
  <si>
    <t>Nonres Energy Solutions - Gas</t>
  </si>
  <si>
    <t>Nonres Energy Solutions - Gas_CUSTOM - HVAC</t>
  </si>
  <si>
    <t>NES - Gas</t>
  </si>
  <si>
    <t>Nonres Energy Solutions - Gas_CUSTOM - OTHER</t>
  </si>
  <si>
    <t>Nonres Energy Solutions - Gas_CUSTOM - PROCESS HEATING/COOLING</t>
  </si>
  <si>
    <t>Nonres Energy Solutions - Gas_CUSTOM - WATER HEATING</t>
  </si>
  <si>
    <t>CUSTOM - WATER HEATING</t>
  </si>
  <si>
    <t>Nonres Energy Solutions - Gas_CUSTOM - PROCESS IMPROVEMENT</t>
  </si>
  <si>
    <t>Nonres Energy Solutions - Gas_CUSTOM - LIGHTING/SENSORS</t>
  </si>
  <si>
    <t>Nonres Energy Solutions - Gas_ENERGY MANAGER/ENGINEERING SERVICES</t>
  </si>
  <si>
    <t>Nonres Energy Solutions - Gas_ENERGY MANAGER DIRECT PROJECT ASSISTANCE</t>
  </si>
  <si>
    <t>ENERGY MANAGER DIRECT PROJECT ASSISTANCE</t>
  </si>
  <si>
    <t>Nonres Energy Solutions - Gas_ENGINEERING &amp; ENERGY MANAGER PROJECT ASSISTANCE</t>
  </si>
  <si>
    <t>INSTALLATION PAYMENT - ALL ELECTRIC</t>
  </si>
  <si>
    <t>Elec</t>
  </si>
  <si>
    <t>Gas</t>
  </si>
  <si>
    <t>CAZ TESTING</t>
  </si>
  <si>
    <t>BLOWER DOOR TESTING - PRE</t>
  </si>
  <si>
    <t>BLOWER DOOR TESTING - POST</t>
  </si>
  <si>
    <t>LED CEILING MOUNTED PARKING GARAGE FIXTURE</t>
  </si>
  <si>
    <t>NATURAL GAS FURNACE</t>
  </si>
  <si>
    <t>SMART ADVANCED THERMOSTAT</t>
  </si>
  <si>
    <t>FURNACE</t>
  </si>
  <si>
    <t>LOW INCOME PAYMENT</t>
  </si>
  <si>
    <t>RESIDENTIAL EQUIPMENT PROGRAM - ELECTRIC MEASURES</t>
  </si>
  <si>
    <t>RESIDENTIAL ASSESSMENT PROGRAM - ELECTRIC MEASURES</t>
  </si>
  <si>
    <t>RESIDENTIAL BEHAVIORAL PROGRAM - ELECTRIC MEASURES</t>
  </si>
  <si>
    <t>RESIDENTIAL APPLIANCE RECYCLING PROGRAM - ELECTRIC MEASURES</t>
  </si>
  <si>
    <t>RESIDENTIAL LOW INCOME PROGRAM - ELECTRIC MEASURES</t>
  </si>
  <si>
    <t>RESIDENTIAL EDUCATION PROGRAM - ELECTRIC MEASURES</t>
  </si>
  <si>
    <t>NONRESIDENTIAL EQUIPMENT PROGRAM - ELECTRIC MEASURES</t>
  </si>
  <si>
    <t>NONRESIDENTIAL ENERGY SOLUTIONS PROGRAM - ELECTRIC MEASURES</t>
  </si>
  <si>
    <t>COMMERCIAL NEW CONSTRUCTION PROGRAM - ELECTRIC MEASURES</t>
  </si>
  <si>
    <t>INCOME QUALIFIED MULTIFAMILY HOUSING PROGRAM - ELECTRIC MEASURES</t>
  </si>
  <si>
    <t>NONRESIDENTIAL EDUCATION PROGRAM - ELECTRIC MEASURES</t>
  </si>
  <si>
    <t>TREES PROGRAM - ELECTRIC MEASURES</t>
  </si>
  <si>
    <t>ASSESSMENTS PROGRAM - ELECTRIC MEASURES</t>
  </si>
  <si>
    <t>RESIDENTIAL EQUIPMENT PROGRAM - GAS MEASURES</t>
  </si>
  <si>
    <t>RESIDENTIAL ASSESSMENT PROGRAM - GAS MEASURES</t>
  </si>
  <si>
    <t>RESIDENTIAL LOW INCOME PROGRAM - GAS MEASURES</t>
  </si>
  <si>
    <t>RESIDENTIAL EDUCATION PROGRAM - GAS MEASURES</t>
  </si>
  <si>
    <t>NONRESIDENTIAL EQUIPMENT PROGRAM - GAS MEASURES</t>
  </si>
  <si>
    <t>NONRESIDENTIAL ENERGY SOLUTIONS PROGRAM - GAS MEASURES</t>
  </si>
  <si>
    <t>COMMERCIAL NEW CONSTRUCTION PROGRAM - GAS MEASURES</t>
  </si>
  <si>
    <t>INCOME QUALIFIED MULTIFAMILY HOUSING PROGRAM - GAS MEASURES</t>
  </si>
  <si>
    <t>NONRESIDENTIAL EDUCATION PROGRAM - GAS MEASURES</t>
  </si>
  <si>
    <t>TREES PROGRAM - GAS MEASURES</t>
  </si>
  <si>
    <t>ASSESSMENTS PROGRAM - GAS MEASURES</t>
  </si>
  <si>
    <t>RESIDENTIAL LOAD MANAGEMENT PROGRAM - ELECTRIC MEASURES</t>
  </si>
  <si>
    <t>NONRESIDENTIAL LOAD MANAGEMENT PROGRAM - ELECTRIC MEASURES</t>
  </si>
  <si>
    <t>Grand Total</t>
  </si>
  <si>
    <t>HVAC MEASURES SUBTOTAL</t>
  </si>
  <si>
    <t>THERMOSTATS SUBTOTAL</t>
  </si>
  <si>
    <t>OTHER SUBTOTAL</t>
  </si>
  <si>
    <t>ANNUAL KWH</t>
  </si>
  <si>
    <t>PEAK KW</t>
  </si>
  <si>
    <t>KITS SUBTOTAL</t>
  </si>
  <si>
    <t>ASSESSMENTS SUBTOTAL</t>
  </si>
  <si>
    <t>RESHIPMENT FEE SUBTOTAL</t>
  </si>
  <si>
    <t>HOME ENERGY REPORTS SUBTOTAL</t>
  </si>
  <si>
    <t>RECYCLING SUBTOTAL</t>
  </si>
  <si>
    <t>SCHEDULING INCENTIVE SUBTOTAL</t>
  </si>
  <si>
    <t>WEATHERIZATION SUBTOTAL</t>
  </si>
  <si>
    <t>N/A</t>
  </si>
  <si>
    <t>N/A SUBTOTAL</t>
  </si>
  <si>
    <t>HVAC SUBTOTAL</t>
  </si>
  <si>
    <t>LIGHTING SUBTOTAL</t>
  </si>
  <si>
    <t>CUSTOM MEASURES SUBTOTAL</t>
  </si>
  <si>
    <t>MEASURES SUBTOTAL</t>
  </si>
  <si>
    <t>INSULATION SUBTOTAL</t>
  </si>
  <si>
    <t>DIRECT INSTALL SUBTOTAL</t>
  </si>
  <si>
    <t>ANNUAL THERMS</t>
  </si>
  <si>
    <t>PEAK THERMS</t>
  </si>
  <si>
    <t>EQUIPMENT SUBTOTAL</t>
  </si>
  <si>
    <t>LOAD MANAGEMENT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</si>
</sst>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* #,##0_);_(* \(#,##0\);_(* &quot;-&quot;??_);_(@_)"/>
  </numFmts>
  <fonts count="15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3" applyFont="1"/>
    <xf numFmtId="0" fontId="1" fillId="0" borderId="0" xfId="3"/>
    <xf numFmtId="0" fontId="2" fillId="0" borderId="1" xfId="0" applyFont="1" applyBorder="1" applyAlignment="1">
      <alignment horizontal="left" wrapText="1"/>
    </xf>
    <xf numFmtId="164" fontId="3" fillId="0" borderId="0" xfId="1" applyNumberFormat="1" applyFont="1" applyAlignment="1">
      <alignment horizontal="right"/>
    </xf>
    <xf numFmtId="0" fontId="6" fillId="0" borderId="0" xfId="3" applyFont="1"/>
    <xf numFmtId="164" fontId="6" fillId="0" borderId="0" xfId="1" applyNumberFormat="1" applyFont="1" applyAlignment="1">
      <alignment horizontal="right"/>
    </xf>
    <xf numFmtId="44" fontId="6" fillId="0" borderId="0" xfId="2" applyFont="1" applyAlignment="1">
      <alignment horizontal="left"/>
    </xf>
    <xf numFmtId="44" fontId="3" fillId="0" borderId="0" xfId="2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7" fillId="0" borderId="0" xfId="0" applyFont="1"/>
    <xf numFmtId="0" fontId="8" fillId="0" borderId="0" xfId="3" applyFont="1"/>
    <xf numFmtId="0" fontId="9" fillId="0" borderId="0" xfId="0" applyFont="1"/>
    <xf numFmtId="43" fontId="3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3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44" fontId="2" fillId="0" borderId="1" xfId="2" applyFont="1" applyBorder="1" applyAlignment="1">
      <alignment horizontal="right" vertical="center" wrapText="1"/>
    </xf>
    <xf numFmtId="0" fontId="10" fillId="0" borderId="0" xfId="0" applyFont="1"/>
    <xf numFmtId="0" fontId="0" fillId="0" borderId="0" xfId="0" applyNumberFormat="1"/>
    <xf numFmtId="0" fontId="10" fillId="0" borderId="1" xfId="0" applyFont="1" applyBorder="1"/>
    <xf numFmtId="0" fontId="11" fillId="0" borderId="0" xfId="0" applyFont="1"/>
    <xf numFmtId="0" fontId="13" fillId="0" borderId="0" xfId="0" applyFont="1"/>
    <xf numFmtId="0" fontId="14" fillId="0" borderId="0" xfId="3" applyFont="1" applyFill="1"/>
    <xf numFmtId="0" fontId="8" fillId="0" borderId="0" xfId="3" applyFont="1" applyFill="1"/>
    <xf numFmtId="164" fontId="0" fillId="0" borderId="0" xfId="1" applyNumberFormat="1" applyFont="1" applyAlignment="1">
      <alignment horizontal="right"/>
    </xf>
    <xf numFmtId="0" fontId="2" fillId="0" borderId="0" xfId="3" applyFont="1" applyAlignment="1">
      <alignment horizontal="right"/>
    </xf>
    <xf numFmtId="0" fontId="8" fillId="0" borderId="0" xfId="3" applyFont="1" applyAlignment="1">
      <alignment horizontal="right"/>
    </xf>
    <xf numFmtId="0" fontId="2" fillId="0" borderId="1" xfId="0" applyFont="1" applyBorder="1" applyAlignment="1">
      <alignment horizontal="right" wrapText="1"/>
    </xf>
    <xf numFmtId="0" fontId="8" fillId="0" borderId="0" xfId="3" applyFont="1" applyFill="1" applyAlignment="1">
      <alignment horizontal="right"/>
    </xf>
    <xf numFmtId="0" fontId="8" fillId="0" borderId="2" xfId="3" applyFont="1" applyFill="1" applyBorder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44" fontId="8" fillId="0" borderId="2" xfId="2" applyFont="1" applyBorder="1" applyAlignment="1">
      <alignment horizontal="left"/>
    </xf>
    <xf numFmtId="0" fontId="8" fillId="0" borderId="0" xfId="3" applyFont="1" applyFill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4" fontId="8" fillId="0" borderId="0" xfId="2" applyFont="1" applyBorder="1" applyAlignment="1">
      <alignment horizontal="left"/>
    </xf>
    <xf numFmtId="0" fontId="8" fillId="0" borderId="3" xfId="3" applyFont="1" applyFill="1" applyBorder="1"/>
    <xf numFmtId="0" fontId="8" fillId="0" borderId="3" xfId="3" applyFont="1" applyFill="1" applyBorder="1" applyAlignment="1">
      <alignment horizontal="right"/>
    </xf>
    <xf numFmtId="164" fontId="10" fillId="0" borderId="3" xfId="1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43" fontId="8" fillId="0" borderId="3" xfId="1" applyFont="1" applyBorder="1" applyAlignment="1">
      <alignment horizontal="right"/>
    </xf>
    <xf numFmtId="44" fontId="8" fillId="0" borderId="3" xfId="2" applyFont="1" applyBorder="1" applyAlignment="1">
      <alignment horizontal="left"/>
    </xf>
    <xf numFmtId="0" fontId="8" fillId="0" borderId="2" xfId="3" applyFont="1" applyBorder="1" applyAlignment="1">
      <alignment horizontal="right"/>
    </xf>
    <xf numFmtId="0" fontId="8" fillId="0" borderId="0" xfId="3" applyFont="1" applyBorder="1" applyAlignment="1">
      <alignment horizontal="right"/>
    </xf>
    <xf numFmtId="0" fontId="8" fillId="0" borderId="3" xfId="3" applyFont="1" applyBorder="1"/>
    <xf numFmtId="0" fontId="8" fillId="0" borderId="3" xfId="3" applyFont="1" applyBorder="1" applyAlignment="1">
      <alignment horizontal="right"/>
    </xf>
    <xf numFmtId="164" fontId="2" fillId="0" borderId="0" xfId="1" applyNumberFormat="1" applyFont="1" applyAlignment="1">
      <alignment horizontal="center"/>
    </xf>
  </cellXfs>
  <cellStyles count="7">
    <cellStyle name="Comma" xfId="1" builtinId="3"/>
    <cellStyle name="Comma 2" xfId="6" xr:uid="{E1DBC7E6-A10C-480E-A254-7F6D626130E6}"/>
    <cellStyle name="Comma 3" xfId="4" xr:uid="{8CE1EA7E-6D60-462C-BF2B-2E73BDC10764}"/>
    <cellStyle name="Currency" xfId="2" builtinId="4"/>
    <cellStyle name="Currency 3" xfId="5" xr:uid="{41F80C78-67E3-4FD2-B4D1-AE0CB7F233C7}"/>
    <cellStyle name="Normal" xfId="0" builtinId="0"/>
    <cellStyle name="Normal 3" xfId="3" xr:uid="{BFB1FBFC-C079-499A-89DA-11430DC74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theme/theme1.xml" Type="http://schemas.openxmlformats.org/officeDocument/2006/relationships/theme"/><Relationship Id="rId3" Target="worksheets/sheet3.xml" Type="http://schemas.openxmlformats.org/officeDocument/2006/relationships/worksheet"/><Relationship Id="rId30" Target="styles.xml" Type="http://schemas.openxmlformats.org/officeDocument/2006/relationships/styles"/><Relationship Id="rId31" Target="sharedStrings.xml" Type="http://schemas.openxmlformats.org/officeDocument/2006/relationships/sharedStrings"/><Relationship Id="rId32" Target="calcChain.xml" Type="http://schemas.openxmlformats.org/officeDocument/2006/relationships/calcChain"/><Relationship Id="rId33" Target="../customXml/item1.xml" Type="http://schemas.openxmlformats.org/officeDocument/2006/relationships/customXml"/><Relationship Id="rId34" Target="../customXml/item2.xml" Type="http://schemas.openxmlformats.org/officeDocument/2006/relationships/customXml"/><Relationship Id="rId35" Target="../customXml/item3.xml" Type="http://schemas.openxmlformats.org/officeDocument/2006/relationships/customXml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10.xml.rels><?xml version="1.0" encoding="UTF-8" standalone="no"?><Relationships xmlns="http://schemas.openxmlformats.org/package/2006/relationships"><Relationship Id="rId1" Target="../media/image10.png" Type="http://schemas.openxmlformats.org/officeDocument/2006/relationships/image"/></Relationships>
</file>

<file path=xl/drawings/_rels/drawing11.xml.rels><?xml version="1.0" encoding="UTF-8" standalone="no"?><Relationships xmlns="http://schemas.openxmlformats.org/package/2006/relationships"><Relationship Id="rId1" Target="../media/image11.png" Type="http://schemas.openxmlformats.org/officeDocument/2006/relationships/image"/></Relationships>
</file>

<file path=xl/drawings/_rels/drawing12.xml.rels><?xml version="1.0" encoding="UTF-8" standalone="no"?><Relationships xmlns="http://schemas.openxmlformats.org/package/2006/relationships"><Relationship Id="rId1" Target="../media/image12.png" Type="http://schemas.openxmlformats.org/officeDocument/2006/relationships/image"/></Relationships>
</file>

<file path=xl/drawings/_rels/drawing13.xml.rels><?xml version="1.0" encoding="UTF-8" standalone="no"?><Relationships xmlns="http://schemas.openxmlformats.org/package/2006/relationships"><Relationship Id="rId1" Target="../media/image13.png" Type="http://schemas.openxmlformats.org/officeDocument/2006/relationships/image"/></Relationships>
</file>

<file path=xl/drawings/_rels/drawing14.xml.rels><?xml version="1.0" encoding="UTF-8" standalone="no"?><Relationships xmlns="http://schemas.openxmlformats.org/package/2006/relationships"><Relationship Id="rId1" Target="../media/image14.png" Type="http://schemas.openxmlformats.org/officeDocument/2006/relationships/image"/></Relationships>
</file>

<file path=xl/drawings/_rels/drawing15.xml.rels><?xml version="1.0" encoding="UTF-8" standalone="no"?><Relationships xmlns="http://schemas.openxmlformats.org/package/2006/relationships"><Relationship Id="rId1" Target="../media/image15.png" Type="http://schemas.openxmlformats.org/officeDocument/2006/relationships/image"/></Relationships>
</file>

<file path=xl/drawings/_rels/drawing16.xml.rels><?xml version="1.0" encoding="UTF-8" standalone="no"?><Relationships xmlns="http://schemas.openxmlformats.org/package/2006/relationships"><Relationship Id="rId1" Target="../media/image16.png" Type="http://schemas.openxmlformats.org/officeDocument/2006/relationships/image"/></Relationships>
</file>

<file path=xl/drawings/_rels/drawing17.xml.rels><?xml version="1.0" encoding="UTF-8" standalone="no"?><Relationships xmlns="http://schemas.openxmlformats.org/package/2006/relationships"><Relationship Id="rId1" Target="../media/image17.png" Type="http://schemas.openxmlformats.org/officeDocument/2006/relationships/image"/></Relationships>
</file>

<file path=xl/drawings/_rels/drawing18.xml.rels><?xml version="1.0" encoding="UTF-8" standalone="no"?><Relationships xmlns="http://schemas.openxmlformats.org/package/2006/relationships"><Relationship Id="rId1" Target="../media/image18.png" Type="http://schemas.openxmlformats.org/officeDocument/2006/relationships/image"/></Relationships>
</file>

<file path=xl/drawings/_rels/drawing19.xml.rels><?xml version="1.0" encoding="UTF-8" standalone="no"?><Relationships xmlns="http://schemas.openxmlformats.org/package/2006/relationships"><Relationship Id="rId1" Target="../media/image19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20.xml.rels><?xml version="1.0" encoding="UTF-8" standalone="no"?><Relationships xmlns="http://schemas.openxmlformats.org/package/2006/relationships"><Relationship Id="rId1" Target="../media/image20.png" Type="http://schemas.openxmlformats.org/officeDocument/2006/relationships/image"/></Relationships>
</file>

<file path=xl/drawings/_rels/drawing21.xml.rels><?xml version="1.0" encoding="UTF-8" standalone="no"?><Relationships xmlns="http://schemas.openxmlformats.org/package/2006/relationships"><Relationship Id="rId1" Target="../media/image21.png" Type="http://schemas.openxmlformats.org/officeDocument/2006/relationships/image"/></Relationships>
</file>

<file path=xl/drawings/_rels/drawing22.xml.rels><?xml version="1.0" encoding="UTF-8" standalone="no"?><Relationships xmlns="http://schemas.openxmlformats.org/package/2006/relationships"><Relationship Id="rId1" Target="../media/image22.png" Type="http://schemas.openxmlformats.org/officeDocument/2006/relationships/image"/></Relationships>
</file>

<file path=xl/drawings/_rels/drawing23.xml.rels><?xml version="1.0" encoding="UTF-8" standalone="no"?><Relationships xmlns="http://schemas.openxmlformats.org/package/2006/relationships"><Relationship Id="rId1" Target="../media/image23.png" Type="http://schemas.openxmlformats.org/officeDocument/2006/relationships/image"/></Relationships>
</file>

<file path=xl/drawings/_rels/drawing24.xml.rels><?xml version="1.0" encoding="UTF-8" standalone="no"?><Relationships xmlns="http://schemas.openxmlformats.org/package/2006/relationships"><Relationship Id="rId1" Target="../media/image24.png" Type="http://schemas.openxmlformats.org/officeDocument/2006/relationships/image"/></Relationships>
</file>

<file path=xl/drawings/_rels/drawing25.xml.rels><?xml version="1.0" encoding="UTF-8" standalone="no"?><Relationships xmlns="http://schemas.openxmlformats.org/package/2006/relationships"><Relationship Id="rId1" Target="../media/image25.png" Type="http://schemas.openxmlformats.org/officeDocument/2006/relationships/image"/></Relationships>
</file>

<file path=xl/drawings/_rels/drawing26.xml.rels><?xml version="1.0" encoding="UTF-8" standalone="no"?><Relationships xmlns="http://schemas.openxmlformats.org/package/2006/relationships"><Relationship Id="rId1" Target="../media/image26.png" Type="http://schemas.openxmlformats.org/officeDocument/2006/relationships/image"/></Relationships>
</file>

<file path=xl/drawings/_rels/drawing27.xml.rels><?xml version="1.0" encoding="UTF-8" standalone="no"?><Relationships xmlns="http://schemas.openxmlformats.org/package/2006/relationships"><Relationship Id="rId1" Target="../media/image27.png" Type="http://schemas.openxmlformats.org/officeDocument/2006/relationships/image"/></Relationships>
</file>

<file path=xl/drawings/_rels/drawing28.xml.rels><?xml version="1.0" encoding="UTF-8" standalone="no"?><Relationships xmlns="http://schemas.openxmlformats.org/package/2006/relationships"><Relationship Id="rId1" Target="../media/image28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_rels/drawing8.xml.rels><?xml version="1.0" encoding="UTF-8" standalone="no"?><Relationships xmlns="http://schemas.openxmlformats.org/package/2006/relationships"><Relationship Id="rId1" Target="../media/image8.png" Type="http://schemas.openxmlformats.org/officeDocument/2006/relationships/image"/></Relationships>
</file>

<file path=xl/drawings/_rels/drawing9.xml.rels><?xml version="1.0" encoding="UTF-8" standalone="no"?><Relationships xmlns="http://schemas.openxmlformats.org/package/2006/relationships"><Relationship Id="rId1" Target="../media/image9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19050</xdr:rowOff>
        </xdr:from>
        <xdr:to>
          <xdr:col>0</xdr:col>
          <xdr:colOff>1000125</xdr:colOff>
          <xdr:row>6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Subgroups</a:t>
              </a:r>
            </a:p>
          </xdr:txBody>
        </xdr:sp>
        <xdr:clientData fPrintsWithSheet="0"/>
      </xdr:twoCellAnchor>
    </mc:Choice>
    <mc:Fallback/>
  </mc:AlternateContent>
  <xdr:twoCellAnchor editAs="twoCell">
    <xdr:from>
      <xdr:col>0</xdr:col>
      <xdr:colOff>0</xdr:colOff>
      <xdr:row>0</xdr:row>
      <xdr:rowOff>0</xdr:rowOff>
    </xdr:from>
    <xdr:to>
      <xdr:col>2</xdr:col>
      <xdr:colOff>1151942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723399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713760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180231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704382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647069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818747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/Relationships>
</file>

<file path=xl/worksheets/_rels/sheet10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no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2.xml.rels><?xml version="1.0" encoding="UTF-8" standalone="no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3.xml.rels><?xml version="1.0" encoding="UTF-8" standalone="no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4.xml.rels><?xml version="1.0" encoding="UTF-8" standalone="no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5.xml.rels><?xml version="1.0" encoding="UTF-8" standalone="no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6.xml.rels><?xml version="1.0" encoding="UTF-8" standalone="no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7.xml.rels><?xml version="1.0" encoding="UTF-8" standalone="no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8.xml.rels><?xml version="1.0" encoding="UTF-8" standalone="no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19.xml.rels><?xml version="1.0" encoding="UTF-8" standalone="no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20.xml.rels><?xml version="1.0" encoding="UTF-8" standalone="no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1.xml.rels><?xml version="1.0" encoding="UTF-8" standalone="no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2.xml.rels><?xml version="1.0" encoding="UTF-8" standalone="no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3.xml.rels><?xml version="1.0" encoding="UTF-8" standalone="no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4.xml.rels><?xml version="1.0" encoding="UTF-8" standalone="no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5.xml.rels><?xml version="1.0" encoding="UTF-8" standalone="no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6.xml.rels><?xml version="1.0" encoding="UTF-8" standalone="no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7.xml.rels><?xml version="1.0" encoding="UTF-8" standalone="no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8.xml.rels><?xml version="1.0" encoding="UTF-8" standalone="no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no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8416-AACB-40B6-9F8B-AFE07B294789}">
  <sheetPr codeName="Sheet1">
    <tabColor theme="3"/>
  </sheetPr>
  <dimension ref="A1:K184"/>
  <sheetViews>
    <sheetView view="pageLayout" zoomScaleNormal="100" workbookViewId="0"/>
  </sheetViews>
  <sheetFormatPr defaultRowHeight="12.75" x14ac:dyDescent="0.2"/>
  <cols>
    <col min="1" max="1" customWidth="true" width="16.28515625" collapsed="false"/>
    <col min="2" max="2" bestFit="true" customWidth="true" width="26.5703125" collapsed="false"/>
    <col min="3" max="3" customWidth="true" width="39.28515625" collapsed="false"/>
    <col min="4" max="4" bestFit="true" customWidth="true" width="31.28515625" collapsed="false"/>
    <col min="5" max="5" bestFit="true" customWidth="true" width="8.42578125" collapsed="false"/>
    <col min="6" max="6" bestFit="true" customWidth="true" width="49.85546875" collapsed="false"/>
    <col min="7" max="7" bestFit="true" customWidth="true" width="31.0" collapsed="false"/>
    <col min="8" max="8" bestFit="true" customWidth="true" width="15.42578125" collapsed="false"/>
    <col min="9" max="9" bestFit="true" customWidth="true" width="15.7109375" collapsed="false"/>
    <col min="10" max="10" bestFit="true" customWidth="true" width="30.140625" collapsed="false"/>
  </cols>
  <sheetData>
    <row r="1" spans="1:11" ht="12" customHeight="1" x14ac:dyDescent="0.2">
      <c r="A1" s="10" t="s">
        <v>4</v>
      </c>
      <c r="B1" s="22" t="s">
        <v>19</v>
      </c>
      <c r="C1" s="22" t="s">
        <v>19</v>
      </c>
      <c r="D1" s="22" t="s">
        <v>20</v>
      </c>
      <c r="E1" s="22"/>
    </row>
    <row r="2" spans="1:11" x14ac:dyDescent="0.2">
      <c r="A2" s="10" t="s">
        <v>3</v>
      </c>
      <c r="B2" s="21" t="s">
        <v>21</v>
      </c>
      <c r="C2" s="21" t="s">
        <v>22</v>
      </c>
      <c r="D2" s="21" t="s">
        <v>23</v>
      </c>
      <c r="E2" s="21" t="s">
        <v>24</v>
      </c>
      <c r="F2" s="21" t="s">
        <v>25</v>
      </c>
      <c r="G2" s="21" t="s">
        <v>26</v>
      </c>
      <c r="H2" s="21" t="s">
        <v>27</v>
      </c>
      <c r="I2" s="21" t="s">
        <v>28</v>
      </c>
      <c r="J2" s="21" t="s">
        <v>29</v>
      </c>
      <c r="K2" s="21" t="s">
        <v>18</v>
      </c>
    </row>
    <row r="3" spans="1:11" x14ac:dyDescent="0.2">
      <c r="B3" t="s">
        <v>30</v>
      </c>
      <c r="C3" t="s">
        <v>31</v>
      </c>
      <c r="D3" t="s">
        <v>32</v>
      </c>
      <c r="E3">
        <v>17813</v>
      </c>
      <c r="F3" t="s">
        <v>33</v>
      </c>
      <c r="G3" t="s">
        <v>34</v>
      </c>
      <c r="H3">
        <v>37</v>
      </c>
      <c r="I3">
        <v>0</v>
      </c>
      <c r="J3" t="s">
        <v>35</v>
      </c>
      <c r="K3">
        <v>1</v>
      </c>
    </row>
    <row r="4" spans="1:11" x14ac:dyDescent="0.2">
      <c r="B4" t="s">
        <v>30</v>
      </c>
      <c r="C4" t="s">
        <v>36</v>
      </c>
      <c r="D4" s="5" t="s">
        <v>32</v>
      </c>
      <c r="E4">
        <v>17813</v>
      </c>
      <c r="F4" t="s">
        <v>37</v>
      </c>
      <c r="G4" t="s">
        <v>34</v>
      </c>
      <c r="H4">
        <v>38</v>
      </c>
      <c r="I4">
        <v>0</v>
      </c>
      <c r="J4" t="s">
        <v>35</v>
      </c>
      <c r="K4">
        <v>2</v>
      </c>
    </row>
    <row r="5" spans="1:11" x14ac:dyDescent="0.2">
      <c r="B5" t="s">
        <v>38</v>
      </c>
      <c r="C5" t="s">
        <v>39</v>
      </c>
      <c r="D5" t="s">
        <v>40</v>
      </c>
      <c r="E5">
        <v>98850</v>
      </c>
      <c r="F5" t="s">
        <v>33</v>
      </c>
      <c r="G5" t="s">
        <v>34</v>
      </c>
      <c r="H5">
        <v>66</v>
      </c>
      <c r="I5">
        <v>0</v>
      </c>
      <c r="J5" t="s">
        <v>35</v>
      </c>
      <c r="K5">
        <v>3</v>
      </c>
    </row>
    <row r="6" spans="1:11" x14ac:dyDescent="0.2">
      <c r="B6" t="s">
        <v>38</v>
      </c>
      <c r="C6" t="s">
        <v>41</v>
      </c>
      <c r="D6" t="s">
        <v>42</v>
      </c>
      <c r="E6">
        <v>98850</v>
      </c>
      <c r="F6" t="s">
        <v>43</v>
      </c>
      <c r="G6" t="s">
        <v>34</v>
      </c>
      <c r="H6">
        <v>67</v>
      </c>
      <c r="I6">
        <v>0</v>
      </c>
      <c r="J6" t="s">
        <v>35</v>
      </c>
      <c r="K6">
        <v>4</v>
      </c>
    </row>
    <row r="7" spans="1:11" x14ac:dyDescent="0.2">
      <c r="B7" t="s">
        <v>44</v>
      </c>
      <c r="C7" t="s">
        <v>45</v>
      </c>
      <c r="D7" t="s">
        <v>46</v>
      </c>
      <c r="E7">
        <v>98858</v>
      </c>
      <c r="F7" t="s">
        <v>47</v>
      </c>
      <c r="G7" t="s">
        <v>48</v>
      </c>
      <c r="H7">
        <v>75</v>
      </c>
      <c r="I7">
        <v>0</v>
      </c>
      <c r="J7" t="s">
        <v>49</v>
      </c>
      <c r="K7">
        <v>5</v>
      </c>
    </row>
    <row r="8" spans="1:11" x14ac:dyDescent="0.2">
      <c r="B8" t="s">
        <v>44</v>
      </c>
      <c r="C8" t="s">
        <v>50</v>
      </c>
      <c r="D8" t="s">
        <v>46</v>
      </c>
      <c r="E8">
        <v>98858</v>
      </c>
      <c r="F8" t="s">
        <v>51</v>
      </c>
      <c r="G8" t="s">
        <v>48</v>
      </c>
      <c r="H8">
        <v>76</v>
      </c>
      <c r="I8">
        <v>0</v>
      </c>
      <c r="J8" t="s">
        <v>49</v>
      </c>
      <c r="K8">
        <v>6</v>
      </c>
    </row>
    <row r="9" spans="1:11" x14ac:dyDescent="0.2">
      <c r="B9" t="s">
        <v>52</v>
      </c>
      <c r="C9" t="s">
        <v>53</v>
      </c>
      <c r="D9" t="s">
        <v>54</v>
      </c>
      <c r="E9">
        <v>17860</v>
      </c>
      <c r="F9" t="s">
        <v>55</v>
      </c>
      <c r="G9" t="s">
        <v>55</v>
      </c>
      <c r="H9">
        <v>56</v>
      </c>
      <c r="I9">
        <v>0</v>
      </c>
      <c r="J9" t="s">
        <v>56</v>
      </c>
      <c r="K9">
        <v>7</v>
      </c>
    </row>
    <row r="10" spans="1:11" x14ac:dyDescent="0.2">
      <c r="B10" t="s">
        <v>57</v>
      </c>
      <c r="C10" t="s">
        <v>58</v>
      </c>
      <c r="D10" t="s">
        <v>59</v>
      </c>
      <c r="E10">
        <v>98871</v>
      </c>
      <c r="F10" t="s">
        <v>55</v>
      </c>
      <c r="G10" t="s">
        <v>55</v>
      </c>
      <c r="H10">
        <v>88</v>
      </c>
      <c r="I10">
        <v>0</v>
      </c>
      <c r="J10" t="s">
        <v>56</v>
      </c>
      <c r="K10">
        <v>8</v>
      </c>
    </row>
    <row r="11" spans="1:11" x14ac:dyDescent="0.2">
      <c r="B11" t="s">
        <v>30</v>
      </c>
      <c r="C11" t="s">
        <v>60</v>
      </c>
      <c r="D11" t="s">
        <v>32</v>
      </c>
      <c r="E11">
        <v>17813</v>
      </c>
      <c r="F11" t="s">
        <v>61</v>
      </c>
      <c r="G11" t="s">
        <v>62</v>
      </c>
      <c r="H11">
        <v>35</v>
      </c>
      <c r="I11">
        <v>0</v>
      </c>
      <c r="J11" t="s">
        <v>35</v>
      </c>
      <c r="K11">
        <v>9</v>
      </c>
    </row>
    <row r="12" spans="1:11" x14ac:dyDescent="0.2">
      <c r="B12" t="s">
        <v>30</v>
      </c>
      <c r="C12" t="s">
        <v>63</v>
      </c>
      <c r="D12" t="s">
        <v>32</v>
      </c>
      <c r="E12">
        <v>17813</v>
      </c>
      <c r="F12" t="s">
        <v>64</v>
      </c>
      <c r="G12" t="s">
        <v>62</v>
      </c>
      <c r="H12">
        <v>36</v>
      </c>
      <c r="I12">
        <v>0</v>
      </c>
      <c r="J12" t="s">
        <v>35</v>
      </c>
      <c r="K12">
        <v>10</v>
      </c>
    </row>
    <row r="13" spans="1:11" x14ac:dyDescent="0.2">
      <c r="B13" t="s">
        <v>38</v>
      </c>
      <c r="C13" t="s">
        <v>65</v>
      </c>
      <c r="D13" t="s">
        <v>40</v>
      </c>
      <c r="E13">
        <v>98850</v>
      </c>
      <c r="F13" t="s">
        <v>61</v>
      </c>
      <c r="G13" t="s">
        <v>62</v>
      </c>
      <c r="H13">
        <v>64</v>
      </c>
      <c r="I13">
        <v>0</v>
      </c>
      <c r="J13" t="s">
        <v>35</v>
      </c>
      <c r="K13">
        <v>11</v>
      </c>
    </row>
    <row r="14" spans="1:11" x14ac:dyDescent="0.2">
      <c r="B14" t="s">
        <v>38</v>
      </c>
      <c r="C14" t="s">
        <v>66</v>
      </c>
      <c r="D14" t="s">
        <v>40</v>
      </c>
      <c r="E14">
        <v>98850</v>
      </c>
      <c r="F14" t="s">
        <v>64</v>
      </c>
      <c r="G14" t="s">
        <v>62</v>
      </c>
      <c r="H14">
        <v>65</v>
      </c>
      <c r="I14">
        <v>0</v>
      </c>
      <c r="J14" t="s">
        <v>35</v>
      </c>
      <c r="K14">
        <v>12</v>
      </c>
    </row>
    <row r="15" spans="1:11" x14ac:dyDescent="0.2">
      <c r="B15" t="s">
        <v>67</v>
      </c>
      <c r="C15" t="s">
        <v>68</v>
      </c>
      <c r="D15" t="s">
        <v>69</v>
      </c>
      <c r="E15">
        <v>17808</v>
      </c>
      <c r="F15" t="s">
        <v>70</v>
      </c>
      <c r="G15" t="s">
        <v>71</v>
      </c>
      <c r="H15">
        <v>26</v>
      </c>
      <c r="I15">
        <v>0</v>
      </c>
      <c r="J15" t="s">
        <v>72</v>
      </c>
      <c r="K15">
        <v>13</v>
      </c>
    </row>
    <row r="16" spans="1:11" x14ac:dyDescent="0.2">
      <c r="B16" t="s">
        <v>67</v>
      </c>
      <c r="C16" t="s">
        <v>73</v>
      </c>
      <c r="D16" t="s">
        <v>69</v>
      </c>
      <c r="E16">
        <v>17808</v>
      </c>
      <c r="F16" t="s">
        <v>74</v>
      </c>
      <c r="G16" t="s">
        <v>71</v>
      </c>
      <c r="H16">
        <v>27</v>
      </c>
      <c r="I16">
        <v>0</v>
      </c>
      <c r="J16" t="s">
        <v>72</v>
      </c>
      <c r="K16">
        <v>14</v>
      </c>
    </row>
    <row r="17" spans="2:11" x14ac:dyDescent="0.2">
      <c r="B17" t="s">
        <v>75</v>
      </c>
      <c r="C17" t="s">
        <v>76</v>
      </c>
      <c r="D17" t="s">
        <v>77</v>
      </c>
      <c r="E17">
        <v>98855</v>
      </c>
      <c r="F17" t="s">
        <v>78</v>
      </c>
      <c r="G17" t="s">
        <v>71</v>
      </c>
      <c r="H17">
        <v>69</v>
      </c>
      <c r="I17">
        <v>0</v>
      </c>
      <c r="J17" t="s">
        <v>72</v>
      </c>
      <c r="K17">
        <v>15</v>
      </c>
    </row>
    <row r="18" spans="2:11" x14ac:dyDescent="0.2">
      <c r="B18" t="s">
        <v>75</v>
      </c>
      <c r="C18" t="s">
        <v>79</v>
      </c>
      <c r="D18" t="s">
        <v>77</v>
      </c>
      <c r="E18">
        <v>98855</v>
      </c>
      <c r="F18" t="s">
        <v>74</v>
      </c>
      <c r="G18" t="s">
        <v>71</v>
      </c>
      <c r="H18">
        <v>70</v>
      </c>
      <c r="I18">
        <v>0</v>
      </c>
      <c r="J18" t="s">
        <v>72</v>
      </c>
      <c r="K18">
        <v>16</v>
      </c>
    </row>
    <row r="19" spans="2:11" x14ac:dyDescent="0.2">
      <c r="B19" t="s">
        <v>75</v>
      </c>
      <c r="C19" t="s">
        <v>80</v>
      </c>
      <c r="D19" s="5" t="s">
        <v>77</v>
      </c>
      <c r="E19">
        <v>98855</v>
      </c>
      <c r="F19" t="s">
        <v>70</v>
      </c>
      <c r="G19" t="s">
        <v>71</v>
      </c>
      <c r="H19">
        <v>71</v>
      </c>
      <c r="I19">
        <v>0</v>
      </c>
      <c r="J19" t="s">
        <v>72</v>
      </c>
      <c r="K19">
        <v>17</v>
      </c>
    </row>
    <row r="20" spans="2:11" x14ac:dyDescent="0.2">
      <c r="B20" t="s">
        <v>81</v>
      </c>
      <c r="C20" t="s">
        <v>82</v>
      </c>
      <c r="D20" t="s">
        <v>81</v>
      </c>
      <c r="E20">
        <v>17838</v>
      </c>
      <c r="F20" t="s">
        <v>83</v>
      </c>
      <c r="G20" t="s">
        <v>84</v>
      </c>
      <c r="H20">
        <v>49</v>
      </c>
      <c r="I20">
        <v>0</v>
      </c>
      <c r="J20" t="s">
        <v>85</v>
      </c>
      <c r="K20">
        <v>18</v>
      </c>
    </row>
    <row r="21" spans="2:11" x14ac:dyDescent="0.2">
      <c r="B21" t="s">
        <v>86</v>
      </c>
      <c r="C21" t="s">
        <v>87</v>
      </c>
      <c r="D21" t="s">
        <v>86</v>
      </c>
      <c r="E21">
        <v>98645</v>
      </c>
      <c r="F21" t="s">
        <v>83</v>
      </c>
      <c r="G21" t="s">
        <v>84</v>
      </c>
      <c r="H21">
        <v>57</v>
      </c>
      <c r="I21">
        <v>0</v>
      </c>
      <c r="J21" t="s">
        <v>85</v>
      </c>
      <c r="K21">
        <v>19</v>
      </c>
    </row>
    <row r="22" spans="2:11" x14ac:dyDescent="0.2">
      <c r="B22" t="s">
        <v>88</v>
      </c>
      <c r="C22" t="s">
        <v>89</v>
      </c>
      <c r="D22" t="s">
        <v>90</v>
      </c>
      <c r="E22">
        <v>17839</v>
      </c>
      <c r="F22" t="s">
        <v>91</v>
      </c>
      <c r="G22" t="s">
        <v>92</v>
      </c>
      <c r="H22">
        <v>51</v>
      </c>
      <c r="I22">
        <v>0</v>
      </c>
      <c r="J22" t="s">
        <v>93</v>
      </c>
      <c r="K22">
        <v>20</v>
      </c>
    </row>
    <row r="23" spans="2:11" x14ac:dyDescent="0.2">
      <c r="B23" t="s">
        <v>94</v>
      </c>
      <c r="C23" t="s">
        <v>95</v>
      </c>
      <c r="D23" t="s">
        <v>96</v>
      </c>
      <c r="E23">
        <v>98854</v>
      </c>
      <c r="F23" t="s">
        <v>91</v>
      </c>
      <c r="G23" t="s">
        <v>92</v>
      </c>
      <c r="H23">
        <v>68</v>
      </c>
      <c r="I23">
        <v>0</v>
      </c>
      <c r="J23" t="s">
        <v>93</v>
      </c>
      <c r="K23">
        <v>21</v>
      </c>
    </row>
    <row r="24" spans="2:11" x14ac:dyDescent="0.2">
      <c r="B24" t="s">
        <v>97</v>
      </c>
      <c r="C24" t="s">
        <v>98</v>
      </c>
      <c r="D24" t="s">
        <v>99</v>
      </c>
      <c r="E24">
        <v>17802</v>
      </c>
      <c r="F24" t="s">
        <v>100</v>
      </c>
      <c r="G24" t="s">
        <v>101</v>
      </c>
      <c r="H24">
        <v>1</v>
      </c>
      <c r="I24">
        <v>1</v>
      </c>
      <c r="J24" t="s">
        <v>102</v>
      </c>
      <c r="K24">
        <v>22</v>
      </c>
    </row>
    <row r="25" spans="2:11" x14ac:dyDescent="0.2">
      <c r="B25" t="s">
        <v>97</v>
      </c>
      <c r="C25" t="s">
        <v>103</v>
      </c>
      <c r="D25" t="s">
        <v>99</v>
      </c>
      <c r="E25">
        <v>17802</v>
      </c>
      <c r="F25" t="s">
        <v>104</v>
      </c>
      <c r="G25" t="s">
        <v>101</v>
      </c>
      <c r="H25">
        <v>2</v>
      </c>
      <c r="I25">
        <v>1</v>
      </c>
      <c r="J25" t="s">
        <v>102</v>
      </c>
      <c r="K25">
        <v>23</v>
      </c>
    </row>
    <row r="26" spans="2:11" x14ac:dyDescent="0.2">
      <c r="B26" t="s">
        <v>97</v>
      </c>
      <c r="C26" t="s">
        <v>105</v>
      </c>
      <c r="D26" t="s">
        <v>42</v>
      </c>
      <c r="E26">
        <v>17802</v>
      </c>
      <c r="F26" t="s">
        <v>106</v>
      </c>
      <c r="G26" t="s">
        <v>101</v>
      </c>
      <c r="H26">
        <v>3</v>
      </c>
      <c r="I26">
        <v>1</v>
      </c>
      <c r="J26" t="s">
        <v>102</v>
      </c>
      <c r="K26">
        <v>24</v>
      </c>
    </row>
    <row r="27" spans="2:11" x14ac:dyDescent="0.2">
      <c r="B27" t="s">
        <v>97</v>
      </c>
      <c r="C27" t="s">
        <v>107</v>
      </c>
      <c r="D27" t="s">
        <v>42</v>
      </c>
      <c r="E27">
        <v>17802</v>
      </c>
      <c r="F27" t="s">
        <v>108</v>
      </c>
      <c r="G27" t="s">
        <v>101</v>
      </c>
      <c r="H27">
        <v>4</v>
      </c>
      <c r="I27">
        <v>1</v>
      </c>
      <c r="J27" t="s">
        <v>102</v>
      </c>
      <c r="K27">
        <v>25</v>
      </c>
    </row>
    <row r="28" spans="2:11" x14ac:dyDescent="0.2">
      <c r="B28" t="s">
        <v>97</v>
      </c>
      <c r="C28" t="s">
        <v>109</v>
      </c>
      <c r="D28" t="s">
        <v>42</v>
      </c>
      <c r="E28">
        <v>17802</v>
      </c>
      <c r="F28" t="s">
        <v>110</v>
      </c>
      <c r="G28" t="s">
        <v>101</v>
      </c>
      <c r="H28">
        <v>5</v>
      </c>
      <c r="I28">
        <v>1</v>
      </c>
      <c r="J28" t="s">
        <v>102</v>
      </c>
      <c r="K28">
        <v>26</v>
      </c>
    </row>
    <row r="29" spans="2:11" x14ac:dyDescent="0.2">
      <c r="B29" t="s">
        <v>97</v>
      </c>
      <c r="C29" t="s">
        <v>111</v>
      </c>
      <c r="D29" t="s">
        <v>42</v>
      </c>
      <c r="E29">
        <v>17802</v>
      </c>
      <c r="F29" t="s">
        <v>112</v>
      </c>
      <c r="G29" t="s">
        <v>101</v>
      </c>
      <c r="H29">
        <v>6</v>
      </c>
      <c r="I29">
        <v>1</v>
      </c>
      <c r="J29" t="s">
        <v>102</v>
      </c>
      <c r="K29">
        <v>27</v>
      </c>
    </row>
    <row r="30" spans="2:11" x14ac:dyDescent="0.2">
      <c r="B30" t="s">
        <v>97</v>
      </c>
      <c r="C30" t="s">
        <v>113</v>
      </c>
      <c r="D30" t="s">
        <v>99</v>
      </c>
      <c r="E30">
        <v>17802</v>
      </c>
      <c r="F30" t="s">
        <v>114</v>
      </c>
      <c r="G30" t="s">
        <v>115</v>
      </c>
      <c r="H30">
        <v>3</v>
      </c>
      <c r="I30">
        <v>4</v>
      </c>
      <c r="J30" t="s">
        <v>102</v>
      </c>
      <c r="K30">
        <v>28</v>
      </c>
    </row>
    <row r="31" spans="2:11" x14ac:dyDescent="0.2">
      <c r="B31" t="s">
        <v>97</v>
      </c>
      <c r="C31" t="s">
        <v>116</v>
      </c>
      <c r="D31" t="s">
        <v>99</v>
      </c>
      <c r="E31">
        <v>17802</v>
      </c>
      <c r="F31" t="s">
        <v>117</v>
      </c>
      <c r="G31" t="s">
        <v>115</v>
      </c>
      <c r="H31">
        <v>4</v>
      </c>
      <c r="I31">
        <v>4</v>
      </c>
      <c r="J31" t="s">
        <v>102</v>
      </c>
      <c r="K31">
        <v>29</v>
      </c>
    </row>
    <row r="32" spans="2:11" x14ac:dyDescent="0.2">
      <c r="B32" t="s">
        <v>97</v>
      </c>
      <c r="C32" t="s">
        <v>118</v>
      </c>
      <c r="D32" t="s">
        <v>99</v>
      </c>
      <c r="E32">
        <v>17802</v>
      </c>
      <c r="F32" t="s">
        <v>119</v>
      </c>
      <c r="G32" t="s">
        <v>120</v>
      </c>
      <c r="H32">
        <v>5</v>
      </c>
      <c r="I32">
        <v>5</v>
      </c>
      <c r="J32" t="s">
        <v>102</v>
      </c>
      <c r="K32">
        <v>30</v>
      </c>
    </row>
    <row r="33" spans="2:11" x14ac:dyDescent="0.2">
      <c r="B33" t="s">
        <v>97</v>
      </c>
      <c r="C33" t="s">
        <v>121</v>
      </c>
      <c r="D33" t="s">
        <v>99</v>
      </c>
      <c r="E33">
        <v>17802</v>
      </c>
      <c r="F33" t="s">
        <v>122</v>
      </c>
      <c r="G33" t="s">
        <v>123</v>
      </c>
      <c r="H33">
        <v>6</v>
      </c>
      <c r="I33">
        <v>6</v>
      </c>
      <c r="J33" t="s">
        <v>102</v>
      </c>
      <c r="K33">
        <v>31</v>
      </c>
    </row>
    <row r="34" spans="2:11" x14ac:dyDescent="0.2">
      <c r="B34" t="s">
        <v>67</v>
      </c>
      <c r="C34" t="s">
        <v>124</v>
      </c>
      <c r="D34" t="s">
        <v>69</v>
      </c>
      <c r="E34">
        <v>17808</v>
      </c>
      <c r="F34" t="s">
        <v>125</v>
      </c>
      <c r="G34" t="s">
        <v>126</v>
      </c>
      <c r="H34">
        <v>25</v>
      </c>
      <c r="I34">
        <v>7</v>
      </c>
      <c r="J34" t="s">
        <v>72</v>
      </c>
      <c r="K34">
        <v>32</v>
      </c>
    </row>
    <row r="35" spans="2:11" x14ac:dyDescent="0.2">
      <c r="B35" t="s">
        <v>127</v>
      </c>
      <c r="C35" t="s">
        <v>128</v>
      </c>
      <c r="D35" t="s">
        <v>129</v>
      </c>
      <c r="E35">
        <v>17831</v>
      </c>
      <c r="F35" t="s">
        <v>130</v>
      </c>
      <c r="G35" t="s">
        <v>131</v>
      </c>
      <c r="H35">
        <v>47</v>
      </c>
      <c r="I35">
        <v>17</v>
      </c>
      <c r="J35" t="s">
        <v>132</v>
      </c>
      <c r="K35">
        <v>33</v>
      </c>
    </row>
    <row r="36" spans="2:11" x14ac:dyDescent="0.2">
      <c r="B36" t="s">
        <v>133</v>
      </c>
      <c r="C36" t="s">
        <v>134</v>
      </c>
      <c r="D36" t="s">
        <v>135</v>
      </c>
      <c r="E36">
        <v>17857</v>
      </c>
      <c r="F36" t="s">
        <v>136</v>
      </c>
      <c r="G36" t="s">
        <v>137</v>
      </c>
      <c r="H36">
        <v>52</v>
      </c>
      <c r="I36">
        <v>18</v>
      </c>
      <c r="J36" t="s">
        <v>138</v>
      </c>
      <c r="K36">
        <v>34</v>
      </c>
    </row>
    <row r="37" spans="2:11" x14ac:dyDescent="0.2">
      <c r="B37" t="s">
        <v>133</v>
      </c>
      <c r="C37" t="s">
        <v>139</v>
      </c>
      <c r="D37" t="s">
        <v>135</v>
      </c>
      <c r="E37">
        <v>17857</v>
      </c>
      <c r="F37" t="s">
        <v>140</v>
      </c>
      <c r="G37" t="s">
        <v>137</v>
      </c>
      <c r="H37">
        <v>53</v>
      </c>
      <c r="I37">
        <v>18</v>
      </c>
      <c r="J37" t="s">
        <v>138</v>
      </c>
      <c r="K37">
        <v>35</v>
      </c>
    </row>
    <row r="38" spans="2:11" x14ac:dyDescent="0.2">
      <c r="B38" t="s">
        <v>133</v>
      </c>
      <c r="C38" t="s">
        <v>141</v>
      </c>
      <c r="D38" t="s">
        <v>135</v>
      </c>
      <c r="E38">
        <v>17857</v>
      </c>
      <c r="F38" t="s">
        <v>142</v>
      </c>
      <c r="G38" t="s">
        <v>137</v>
      </c>
      <c r="H38">
        <v>54</v>
      </c>
      <c r="I38">
        <v>18</v>
      </c>
      <c r="J38" t="s">
        <v>138</v>
      </c>
      <c r="K38">
        <v>36</v>
      </c>
    </row>
    <row r="39" spans="2:11" x14ac:dyDescent="0.2">
      <c r="B39" t="s">
        <v>133</v>
      </c>
      <c r="C39" t="s">
        <v>143</v>
      </c>
      <c r="D39" s="19" t="s">
        <v>135</v>
      </c>
      <c r="E39">
        <v>17857</v>
      </c>
      <c r="F39" t="s">
        <v>144</v>
      </c>
      <c r="G39" t="s">
        <v>137</v>
      </c>
      <c r="H39">
        <v>55</v>
      </c>
      <c r="I39">
        <v>18</v>
      </c>
      <c r="J39" t="s">
        <v>138</v>
      </c>
      <c r="K39">
        <v>37</v>
      </c>
    </row>
    <row r="40" spans="2:11" x14ac:dyDescent="0.2">
      <c r="B40" t="s">
        <v>133</v>
      </c>
      <c r="C40" t="s">
        <v>145</v>
      </c>
      <c r="D40" t="s">
        <v>42</v>
      </c>
      <c r="E40">
        <v>17857</v>
      </c>
      <c r="F40" t="s">
        <v>146</v>
      </c>
      <c r="G40" t="s">
        <v>146</v>
      </c>
      <c r="H40">
        <v>56</v>
      </c>
      <c r="I40">
        <v>19</v>
      </c>
      <c r="J40" t="s">
        <v>138</v>
      </c>
      <c r="K40">
        <v>38</v>
      </c>
    </row>
    <row r="41" spans="2:11" x14ac:dyDescent="0.2">
      <c r="B41" t="s">
        <v>88</v>
      </c>
      <c r="C41" t="s">
        <v>147</v>
      </c>
      <c r="D41" t="s">
        <v>90</v>
      </c>
      <c r="E41">
        <v>17839</v>
      </c>
      <c r="F41" t="s">
        <v>55</v>
      </c>
      <c r="G41" t="s">
        <v>55</v>
      </c>
      <c r="H41">
        <v>50</v>
      </c>
      <c r="I41">
        <v>22</v>
      </c>
      <c r="J41" t="s">
        <v>93</v>
      </c>
      <c r="K41">
        <v>39</v>
      </c>
    </row>
    <row r="42" spans="2:11" x14ac:dyDescent="0.2">
      <c r="B42" t="s">
        <v>88</v>
      </c>
      <c r="C42" t="s">
        <v>148</v>
      </c>
      <c r="D42" t="s">
        <v>42</v>
      </c>
      <c r="E42">
        <v>17839</v>
      </c>
      <c r="F42" t="s">
        <v>149</v>
      </c>
      <c r="G42" t="s">
        <v>123</v>
      </c>
      <c r="H42">
        <v>1</v>
      </c>
      <c r="I42">
        <v>23</v>
      </c>
      <c r="J42" t="s">
        <v>93</v>
      </c>
      <c r="K42">
        <v>40</v>
      </c>
    </row>
    <row r="43" spans="2:11" x14ac:dyDescent="0.2">
      <c r="B43" t="s">
        <v>94</v>
      </c>
      <c r="C43" t="s">
        <v>150</v>
      </c>
      <c r="D43" t="s">
        <v>42</v>
      </c>
      <c r="E43">
        <v>98854</v>
      </c>
      <c r="F43" t="s">
        <v>149</v>
      </c>
      <c r="G43" t="s">
        <v>123</v>
      </c>
      <c r="H43">
        <v>1</v>
      </c>
      <c r="I43">
        <v>23</v>
      </c>
      <c r="J43" t="s">
        <v>93</v>
      </c>
      <c r="K43">
        <v>41</v>
      </c>
    </row>
    <row r="44" spans="2:11" x14ac:dyDescent="0.2">
      <c r="B44" t="s">
        <v>88</v>
      </c>
      <c r="C44" t="s">
        <v>151</v>
      </c>
      <c r="D44" t="s">
        <v>42</v>
      </c>
      <c r="E44">
        <v>17839</v>
      </c>
      <c r="F44" t="s">
        <v>152</v>
      </c>
      <c r="G44" t="s">
        <v>123</v>
      </c>
      <c r="H44">
        <v>52</v>
      </c>
      <c r="I44">
        <v>23</v>
      </c>
      <c r="J44" t="s">
        <v>93</v>
      </c>
      <c r="K44">
        <v>42</v>
      </c>
    </row>
    <row r="45" spans="2:11" x14ac:dyDescent="0.2">
      <c r="B45" t="s">
        <v>94</v>
      </c>
      <c r="C45" t="s">
        <v>153</v>
      </c>
      <c r="D45" s="5" t="s">
        <v>42</v>
      </c>
      <c r="E45">
        <v>98854</v>
      </c>
      <c r="F45" t="s">
        <v>152</v>
      </c>
      <c r="G45" t="s">
        <v>123</v>
      </c>
      <c r="H45">
        <v>69</v>
      </c>
      <c r="I45">
        <v>23</v>
      </c>
      <c r="J45" t="s">
        <v>93</v>
      </c>
      <c r="K45">
        <v>43</v>
      </c>
    </row>
    <row r="46" spans="2:11" x14ac:dyDescent="0.2">
      <c r="B46" t="s">
        <v>154</v>
      </c>
      <c r="C46" t="s">
        <v>155</v>
      </c>
      <c r="D46" t="s">
        <v>156</v>
      </c>
      <c r="E46">
        <v>17805</v>
      </c>
      <c r="F46" t="s">
        <v>100</v>
      </c>
      <c r="G46" t="s">
        <v>157</v>
      </c>
      <c r="H46">
        <v>11</v>
      </c>
      <c r="I46">
        <v>33</v>
      </c>
      <c r="J46" t="s">
        <v>49</v>
      </c>
      <c r="K46">
        <v>44</v>
      </c>
    </row>
    <row r="47" spans="2:11" x14ac:dyDescent="0.2">
      <c r="B47" t="s">
        <v>154</v>
      </c>
      <c r="C47" t="s">
        <v>158</v>
      </c>
      <c r="D47" t="s">
        <v>156</v>
      </c>
      <c r="E47">
        <v>17805</v>
      </c>
      <c r="F47" t="s">
        <v>43</v>
      </c>
      <c r="G47" t="s">
        <v>157</v>
      </c>
      <c r="H47">
        <v>12</v>
      </c>
      <c r="I47">
        <v>33</v>
      </c>
      <c r="J47" t="s">
        <v>49</v>
      </c>
      <c r="K47">
        <v>45</v>
      </c>
    </row>
    <row r="48" spans="2:11" x14ac:dyDescent="0.2">
      <c r="B48" t="s">
        <v>154</v>
      </c>
      <c r="C48" t="s">
        <v>159</v>
      </c>
      <c r="D48" t="s">
        <v>156</v>
      </c>
      <c r="E48">
        <v>17805</v>
      </c>
      <c r="F48" t="s">
        <v>160</v>
      </c>
      <c r="G48" t="s">
        <v>120</v>
      </c>
      <c r="H48">
        <v>13</v>
      </c>
      <c r="I48">
        <v>34</v>
      </c>
      <c r="J48" t="s">
        <v>49</v>
      </c>
      <c r="K48">
        <v>46</v>
      </c>
    </row>
    <row r="49" spans="2:11" x14ac:dyDescent="0.2">
      <c r="B49" t="s">
        <v>154</v>
      </c>
      <c r="C49" t="s">
        <v>161</v>
      </c>
      <c r="D49" t="s">
        <v>156</v>
      </c>
      <c r="E49">
        <v>17805</v>
      </c>
      <c r="F49" t="s">
        <v>119</v>
      </c>
      <c r="G49" t="s">
        <v>120</v>
      </c>
      <c r="H49">
        <v>14</v>
      </c>
      <c r="I49">
        <v>34</v>
      </c>
      <c r="J49" t="s">
        <v>49</v>
      </c>
      <c r="K49">
        <v>47</v>
      </c>
    </row>
    <row r="50" spans="2:11" x14ac:dyDescent="0.2">
      <c r="B50" t="s">
        <v>154</v>
      </c>
      <c r="C50" t="s">
        <v>162</v>
      </c>
      <c r="D50" t="s">
        <v>156</v>
      </c>
      <c r="E50">
        <v>17805</v>
      </c>
      <c r="F50" t="s">
        <v>163</v>
      </c>
      <c r="G50" t="s">
        <v>120</v>
      </c>
      <c r="H50">
        <v>15</v>
      </c>
      <c r="I50">
        <v>34</v>
      </c>
      <c r="J50" t="s">
        <v>49</v>
      </c>
      <c r="K50">
        <v>48</v>
      </c>
    </row>
    <row r="51" spans="2:11" x14ac:dyDescent="0.2">
      <c r="B51" t="s">
        <v>154</v>
      </c>
      <c r="C51" t="s">
        <v>164</v>
      </c>
      <c r="D51" t="s">
        <v>156</v>
      </c>
      <c r="E51">
        <v>17805</v>
      </c>
      <c r="F51" t="s">
        <v>165</v>
      </c>
      <c r="G51" t="s">
        <v>120</v>
      </c>
      <c r="H51">
        <v>16</v>
      </c>
      <c r="I51">
        <v>34</v>
      </c>
      <c r="J51" t="s">
        <v>49</v>
      </c>
      <c r="K51">
        <v>49</v>
      </c>
    </row>
    <row r="52" spans="2:11" x14ac:dyDescent="0.2">
      <c r="B52" t="s">
        <v>154</v>
      </c>
      <c r="C52" t="s">
        <v>166</v>
      </c>
      <c r="D52" t="s">
        <v>156</v>
      </c>
      <c r="E52">
        <v>17805</v>
      </c>
      <c r="F52" t="s">
        <v>167</v>
      </c>
      <c r="G52" t="s">
        <v>120</v>
      </c>
      <c r="H52">
        <v>17</v>
      </c>
      <c r="I52">
        <v>34</v>
      </c>
      <c r="J52" t="s">
        <v>49</v>
      </c>
      <c r="K52">
        <v>50</v>
      </c>
    </row>
    <row r="53" spans="2:11" x14ac:dyDescent="0.2">
      <c r="B53" t="s">
        <v>154</v>
      </c>
      <c r="C53" t="s">
        <v>168</v>
      </c>
      <c r="D53" t="s">
        <v>156</v>
      </c>
      <c r="E53">
        <v>17805</v>
      </c>
      <c r="F53" t="s">
        <v>169</v>
      </c>
      <c r="G53" t="s">
        <v>120</v>
      </c>
      <c r="H53">
        <v>18</v>
      </c>
      <c r="I53">
        <v>34</v>
      </c>
      <c r="J53" t="s">
        <v>49</v>
      </c>
      <c r="K53">
        <v>51</v>
      </c>
    </row>
    <row r="54" spans="2:11" x14ac:dyDescent="0.2">
      <c r="B54" t="s">
        <v>154</v>
      </c>
      <c r="C54" t="s">
        <v>170</v>
      </c>
      <c r="D54" t="s">
        <v>156</v>
      </c>
      <c r="E54">
        <v>17805</v>
      </c>
      <c r="F54" t="s">
        <v>171</v>
      </c>
      <c r="G54" t="s">
        <v>120</v>
      </c>
      <c r="H54">
        <v>19</v>
      </c>
      <c r="I54">
        <v>34</v>
      </c>
      <c r="J54" t="s">
        <v>49</v>
      </c>
      <c r="K54">
        <v>52</v>
      </c>
    </row>
    <row r="55" spans="2:11" x14ac:dyDescent="0.2">
      <c r="B55" t="s">
        <v>154</v>
      </c>
      <c r="C55" t="s">
        <v>172</v>
      </c>
      <c r="D55" t="s">
        <v>156</v>
      </c>
      <c r="E55">
        <v>17805</v>
      </c>
      <c r="F55" t="s">
        <v>173</v>
      </c>
      <c r="G55" t="s">
        <v>120</v>
      </c>
      <c r="H55">
        <v>20</v>
      </c>
      <c r="I55">
        <v>34</v>
      </c>
      <c r="J55" t="s">
        <v>49</v>
      </c>
      <c r="K55">
        <v>53</v>
      </c>
    </row>
    <row r="56" spans="2:11" x14ac:dyDescent="0.2">
      <c r="B56" t="s">
        <v>154</v>
      </c>
      <c r="C56" t="s">
        <v>174</v>
      </c>
      <c r="D56" t="s">
        <v>156</v>
      </c>
      <c r="E56">
        <v>17805</v>
      </c>
      <c r="F56" t="s">
        <v>175</v>
      </c>
      <c r="G56" t="s">
        <v>120</v>
      </c>
      <c r="H56">
        <v>21</v>
      </c>
      <c r="I56">
        <v>34</v>
      </c>
      <c r="J56" t="s">
        <v>49</v>
      </c>
      <c r="K56">
        <v>54</v>
      </c>
    </row>
    <row r="57" spans="2:11" x14ac:dyDescent="0.2">
      <c r="B57" t="s">
        <v>154</v>
      </c>
      <c r="C57" t="s">
        <v>176</v>
      </c>
      <c r="D57" t="s">
        <v>156</v>
      </c>
      <c r="E57">
        <v>17805</v>
      </c>
      <c r="F57" t="s">
        <v>177</v>
      </c>
      <c r="G57" t="s">
        <v>120</v>
      </c>
      <c r="H57">
        <v>22</v>
      </c>
      <c r="I57">
        <v>34</v>
      </c>
      <c r="J57" t="s">
        <v>49</v>
      </c>
      <c r="K57">
        <v>55</v>
      </c>
    </row>
    <row r="58" spans="2:11" x14ac:dyDescent="0.2">
      <c r="B58" t="s">
        <v>154</v>
      </c>
      <c r="C58" t="s">
        <v>178</v>
      </c>
      <c r="D58" t="s">
        <v>156</v>
      </c>
      <c r="E58">
        <v>17805</v>
      </c>
      <c r="F58" t="s">
        <v>179</v>
      </c>
      <c r="G58" t="s">
        <v>123</v>
      </c>
      <c r="H58">
        <v>23</v>
      </c>
      <c r="I58">
        <v>36</v>
      </c>
      <c r="J58" t="s">
        <v>49</v>
      </c>
      <c r="K58">
        <v>56</v>
      </c>
    </row>
    <row r="59" spans="2:11" x14ac:dyDescent="0.2">
      <c r="B59" t="s">
        <v>154</v>
      </c>
      <c r="C59" t="s">
        <v>180</v>
      </c>
      <c r="D59" t="s">
        <v>156</v>
      </c>
      <c r="E59">
        <v>17805</v>
      </c>
      <c r="F59" t="s">
        <v>122</v>
      </c>
      <c r="G59" t="s">
        <v>123</v>
      </c>
      <c r="H59">
        <v>24</v>
      </c>
      <c r="I59">
        <v>36</v>
      </c>
      <c r="J59" t="s">
        <v>49</v>
      </c>
      <c r="K59">
        <v>57</v>
      </c>
    </row>
    <row r="60" spans="2:11" x14ac:dyDescent="0.2">
      <c r="B60" t="s">
        <v>181</v>
      </c>
      <c r="C60" t="s">
        <v>182</v>
      </c>
      <c r="D60" s="19" t="s">
        <v>183</v>
      </c>
      <c r="E60">
        <v>17804</v>
      </c>
      <c r="F60" t="s">
        <v>184</v>
      </c>
      <c r="G60" t="s">
        <v>84</v>
      </c>
      <c r="H60">
        <v>7</v>
      </c>
      <c r="I60">
        <v>49</v>
      </c>
      <c r="J60" t="s">
        <v>185</v>
      </c>
      <c r="K60">
        <v>58</v>
      </c>
    </row>
    <row r="61" spans="2:11" x14ac:dyDescent="0.2">
      <c r="B61" t="s">
        <v>181</v>
      </c>
      <c r="C61" t="s">
        <v>186</v>
      </c>
      <c r="D61" t="s">
        <v>183</v>
      </c>
      <c r="E61">
        <v>17804</v>
      </c>
      <c r="F61" t="s">
        <v>187</v>
      </c>
      <c r="G61" t="s">
        <v>84</v>
      </c>
      <c r="H61">
        <v>8</v>
      </c>
      <c r="I61">
        <v>49</v>
      </c>
      <c r="J61" t="s">
        <v>185</v>
      </c>
      <c r="K61">
        <v>59</v>
      </c>
    </row>
    <row r="62" spans="2:11" x14ac:dyDescent="0.2">
      <c r="B62" t="s">
        <v>181</v>
      </c>
      <c r="C62" t="s">
        <v>188</v>
      </c>
      <c r="D62" t="s">
        <v>183</v>
      </c>
      <c r="E62">
        <v>17804</v>
      </c>
      <c r="F62" t="s">
        <v>189</v>
      </c>
      <c r="G62" t="s">
        <v>84</v>
      </c>
      <c r="H62">
        <v>9</v>
      </c>
      <c r="I62">
        <v>49</v>
      </c>
      <c r="J62" t="s">
        <v>185</v>
      </c>
      <c r="K62">
        <v>60</v>
      </c>
    </row>
    <row r="63" spans="2:11" x14ac:dyDescent="0.2">
      <c r="B63" t="s">
        <v>181</v>
      </c>
      <c r="C63" t="s">
        <v>190</v>
      </c>
      <c r="D63" s="11" t="s">
        <v>183</v>
      </c>
      <c r="E63">
        <v>17804</v>
      </c>
      <c r="F63" t="s">
        <v>191</v>
      </c>
      <c r="G63" t="s">
        <v>84</v>
      </c>
      <c r="H63">
        <v>10</v>
      </c>
      <c r="I63">
        <v>49</v>
      </c>
      <c r="J63" t="s">
        <v>185</v>
      </c>
      <c r="K63">
        <v>61</v>
      </c>
    </row>
    <row r="64" spans="2:11" x14ac:dyDescent="0.2">
      <c r="B64" t="s">
        <v>192</v>
      </c>
      <c r="C64" t="s">
        <v>193</v>
      </c>
      <c r="D64" t="s">
        <v>42</v>
      </c>
      <c r="E64">
        <v>98851</v>
      </c>
      <c r="F64" t="s">
        <v>184</v>
      </c>
      <c r="G64" t="s">
        <v>84</v>
      </c>
      <c r="H64">
        <v>11</v>
      </c>
      <c r="I64">
        <v>49</v>
      </c>
      <c r="J64" t="s">
        <v>185</v>
      </c>
      <c r="K64">
        <v>62</v>
      </c>
    </row>
    <row r="65" spans="2:11" x14ac:dyDescent="0.2">
      <c r="B65" t="s">
        <v>192</v>
      </c>
      <c r="C65" t="s">
        <v>194</v>
      </c>
      <c r="D65" s="5" t="s">
        <v>42</v>
      </c>
      <c r="E65">
        <v>98851</v>
      </c>
      <c r="F65" t="s">
        <v>187</v>
      </c>
      <c r="G65" t="s">
        <v>84</v>
      </c>
      <c r="H65">
        <v>12</v>
      </c>
      <c r="I65">
        <v>49</v>
      </c>
      <c r="J65" t="s">
        <v>185</v>
      </c>
      <c r="K65">
        <v>63</v>
      </c>
    </row>
    <row r="66" spans="2:11" x14ac:dyDescent="0.2">
      <c r="B66" t="s">
        <v>192</v>
      </c>
      <c r="C66" t="s">
        <v>195</v>
      </c>
      <c r="D66" s="11" t="s">
        <v>42</v>
      </c>
      <c r="E66">
        <v>98851</v>
      </c>
      <c r="F66" t="s">
        <v>196</v>
      </c>
      <c r="G66" t="s">
        <v>84</v>
      </c>
      <c r="H66">
        <v>13</v>
      </c>
      <c r="I66">
        <v>49</v>
      </c>
      <c r="J66" t="s">
        <v>185</v>
      </c>
      <c r="K66">
        <v>64</v>
      </c>
    </row>
    <row r="67" spans="2:11" x14ac:dyDescent="0.2">
      <c r="B67" t="s">
        <v>192</v>
      </c>
      <c r="C67" t="s">
        <v>197</v>
      </c>
      <c r="D67" t="s">
        <v>42</v>
      </c>
      <c r="E67">
        <v>98851</v>
      </c>
      <c r="F67" t="s">
        <v>191</v>
      </c>
      <c r="G67" t="s">
        <v>84</v>
      </c>
      <c r="H67">
        <v>14</v>
      </c>
      <c r="I67">
        <v>49</v>
      </c>
      <c r="J67" t="s">
        <v>185</v>
      </c>
      <c r="K67">
        <v>65</v>
      </c>
    </row>
    <row r="68" spans="2:11" x14ac:dyDescent="0.2">
      <c r="B68" t="s">
        <v>198</v>
      </c>
      <c r="C68" t="s">
        <v>199</v>
      </c>
      <c r="D68" t="s">
        <v>200</v>
      </c>
      <c r="E68">
        <v>17836</v>
      </c>
      <c r="F68" t="s">
        <v>201</v>
      </c>
      <c r="G68" t="s">
        <v>131</v>
      </c>
      <c r="H68">
        <v>48</v>
      </c>
      <c r="I68">
        <v>50</v>
      </c>
      <c r="J68" t="s">
        <v>202</v>
      </c>
      <c r="K68">
        <v>66</v>
      </c>
    </row>
    <row r="69" spans="2:11" x14ac:dyDescent="0.2">
      <c r="B69" t="s">
        <v>198</v>
      </c>
      <c r="C69" t="s">
        <v>203</v>
      </c>
      <c r="D69" t="s">
        <v>42</v>
      </c>
      <c r="E69">
        <v>17836</v>
      </c>
      <c r="F69" t="s">
        <v>204</v>
      </c>
      <c r="G69" t="s">
        <v>131</v>
      </c>
      <c r="H69">
        <v>49</v>
      </c>
      <c r="I69">
        <v>50</v>
      </c>
      <c r="J69" t="s">
        <v>202</v>
      </c>
      <c r="K69">
        <v>67</v>
      </c>
    </row>
    <row r="70" spans="2:11" x14ac:dyDescent="0.2">
      <c r="B70" t="s">
        <v>30</v>
      </c>
      <c r="C70" t="s">
        <v>205</v>
      </c>
      <c r="D70" t="s">
        <v>32</v>
      </c>
      <c r="E70">
        <v>17813</v>
      </c>
      <c r="F70" t="s">
        <v>206</v>
      </c>
      <c r="G70" t="s">
        <v>126</v>
      </c>
      <c r="H70">
        <v>28</v>
      </c>
      <c r="I70">
        <v>52</v>
      </c>
      <c r="J70" t="s">
        <v>35</v>
      </c>
      <c r="K70">
        <v>68</v>
      </c>
    </row>
    <row r="71" spans="2:11" x14ac:dyDescent="0.2">
      <c r="B71" t="s">
        <v>30</v>
      </c>
      <c r="C71" t="s">
        <v>207</v>
      </c>
      <c r="D71" t="s">
        <v>32</v>
      </c>
      <c r="E71">
        <v>17813</v>
      </c>
      <c r="F71" t="s">
        <v>208</v>
      </c>
      <c r="G71" t="s">
        <v>209</v>
      </c>
      <c r="H71">
        <v>29</v>
      </c>
      <c r="I71">
        <v>53</v>
      </c>
      <c r="J71" t="s">
        <v>35</v>
      </c>
      <c r="K71">
        <v>69</v>
      </c>
    </row>
    <row r="72" spans="2:11" x14ac:dyDescent="0.2">
      <c r="B72" t="s">
        <v>30</v>
      </c>
      <c r="C72" t="s">
        <v>210</v>
      </c>
      <c r="D72" t="s">
        <v>32</v>
      </c>
      <c r="E72">
        <v>17813</v>
      </c>
      <c r="F72" t="s">
        <v>211</v>
      </c>
      <c r="G72" t="s">
        <v>209</v>
      </c>
      <c r="H72">
        <v>30</v>
      </c>
      <c r="I72">
        <v>53</v>
      </c>
      <c r="J72" t="s">
        <v>35</v>
      </c>
      <c r="K72">
        <v>70</v>
      </c>
    </row>
    <row r="73" spans="2:11" x14ac:dyDescent="0.2">
      <c r="B73" t="s">
        <v>30</v>
      </c>
      <c r="C73" t="s">
        <v>212</v>
      </c>
      <c r="D73" t="s">
        <v>32</v>
      </c>
      <c r="E73">
        <v>17813</v>
      </c>
      <c r="F73" t="s">
        <v>213</v>
      </c>
      <c r="G73" t="s">
        <v>209</v>
      </c>
      <c r="H73">
        <v>31</v>
      </c>
      <c r="I73">
        <v>53</v>
      </c>
      <c r="J73" t="s">
        <v>35</v>
      </c>
      <c r="K73">
        <v>71</v>
      </c>
    </row>
    <row r="74" spans="2:11" x14ac:dyDescent="0.2">
      <c r="B74" t="s">
        <v>30</v>
      </c>
      <c r="C74" t="s">
        <v>214</v>
      </c>
      <c r="D74" t="s">
        <v>32</v>
      </c>
      <c r="E74">
        <v>17813</v>
      </c>
      <c r="F74" t="s">
        <v>215</v>
      </c>
      <c r="G74" t="s">
        <v>209</v>
      </c>
      <c r="H74">
        <v>32</v>
      </c>
      <c r="I74">
        <v>53</v>
      </c>
      <c r="J74" t="s">
        <v>35</v>
      </c>
      <c r="K74">
        <v>72</v>
      </c>
    </row>
    <row r="75" spans="2:11" x14ac:dyDescent="0.2">
      <c r="B75" t="s">
        <v>30</v>
      </c>
      <c r="C75" t="s">
        <v>216</v>
      </c>
      <c r="D75" t="s">
        <v>32</v>
      </c>
      <c r="E75">
        <v>17813</v>
      </c>
      <c r="F75" t="s">
        <v>217</v>
      </c>
      <c r="G75" t="s">
        <v>209</v>
      </c>
      <c r="H75">
        <v>33</v>
      </c>
      <c r="I75">
        <v>53</v>
      </c>
      <c r="J75" t="s">
        <v>35</v>
      </c>
      <c r="K75">
        <v>73</v>
      </c>
    </row>
    <row r="76" spans="2:11" x14ac:dyDescent="0.2">
      <c r="B76" t="s">
        <v>30</v>
      </c>
      <c r="C76" t="s">
        <v>218</v>
      </c>
      <c r="D76" t="s">
        <v>32</v>
      </c>
      <c r="E76">
        <v>17813</v>
      </c>
      <c r="F76" t="s">
        <v>219</v>
      </c>
      <c r="G76" t="s">
        <v>209</v>
      </c>
      <c r="H76">
        <v>34</v>
      </c>
      <c r="I76">
        <v>53</v>
      </c>
      <c r="J76" t="s">
        <v>35</v>
      </c>
      <c r="K76">
        <v>74</v>
      </c>
    </row>
    <row r="77" spans="2:11" x14ac:dyDescent="0.2">
      <c r="B77" t="s">
        <v>220</v>
      </c>
      <c r="C77" t="s">
        <v>221</v>
      </c>
      <c r="D77" s="5" t="s">
        <v>222</v>
      </c>
      <c r="E77">
        <v>98856</v>
      </c>
      <c r="F77" t="s">
        <v>51</v>
      </c>
      <c r="G77" t="s">
        <v>101</v>
      </c>
      <c r="H77">
        <v>72</v>
      </c>
      <c r="I77">
        <v>65</v>
      </c>
      <c r="J77" t="s">
        <v>102</v>
      </c>
      <c r="K77">
        <v>75</v>
      </c>
    </row>
    <row r="78" spans="2:11" x14ac:dyDescent="0.2">
      <c r="B78" t="s">
        <v>220</v>
      </c>
      <c r="C78" t="s">
        <v>223</v>
      </c>
      <c r="D78" t="s">
        <v>222</v>
      </c>
      <c r="E78">
        <v>98856</v>
      </c>
      <c r="F78" t="s">
        <v>114</v>
      </c>
      <c r="G78" t="s">
        <v>115</v>
      </c>
      <c r="H78">
        <v>73</v>
      </c>
      <c r="I78">
        <v>66</v>
      </c>
      <c r="J78" t="s">
        <v>102</v>
      </c>
      <c r="K78">
        <v>76</v>
      </c>
    </row>
    <row r="79" spans="2:11" x14ac:dyDescent="0.2">
      <c r="B79" t="s">
        <v>220</v>
      </c>
      <c r="C79" t="s">
        <v>224</v>
      </c>
      <c r="D79" t="s">
        <v>222</v>
      </c>
      <c r="E79">
        <v>98856</v>
      </c>
      <c r="F79" t="s">
        <v>117</v>
      </c>
      <c r="G79" t="s">
        <v>115</v>
      </c>
      <c r="H79">
        <v>74</v>
      </c>
      <c r="I79">
        <v>66</v>
      </c>
      <c r="J79" t="s">
        <v>102</v>
      </c>
      <c r="K79">
        <v>77</v>
      </c>
    </row>
    <row r="80" spans="2:11" x14ac:dyDescent="0.2">
      <c r="B80" t="s">
        <v>220</v>
      </c>
      <c r="C80" t="s">
        <v>225</v>
      </c>
      <c r="D80" t="s">
        <v>42</v>
      </c>
      <c r="E80">
        <v>98856</v>
      </c>
      <c r="F80" t="s">
        <v>122</v>
      </c>
      <c r="G80" t="s">
        <v>123</v>
      </c>
      <c r="H80">
        <v>75</v>
      </c>
      <c r="I80">
        <v>67</v>
      </c>
      <c r="J80" t="s">
        <v>102</v>
      </c>
      <c r="K80">
        <v>78</v>
      </c>
    </row>
    <row r="81" spans="2:11" x14ac:dyDescent="0.2">
      <c r="B81" t="s">
        <v>75</v>
      </c>
      <c r="C81" t="s">
        <v>226</v>
      </c>
      <c r="D81" t="s">
        <v>77</v>
      </c>
      <c r="E81">
        <v>98855</v>
      </c>
      <c r="F81" t="s">
        <v>125</v>
      </c>
      <c r="G81" t="s">
        <v>126</v>
      </c>
      <c r="H81">
        <v>67</v>
      </c>
      <c r="I81">
        <v>69</v>
      </c>
      <c r="J81" t="s">
        <v>72</v>
      </c>
      <c r="K81">
        <v>79</v>
      </c>
    </row>
    <row r="82" spans="2:11" x14ac:dyDescent="0.2">
      <c r="B82" t="s">
        <v>75</v>
      </c>
      <c r="C82" t="s">
        <v>227</v>
      </c>
      <c r="D82" t="s">
        <v>42</v>
      </c>
      <c r="E82">
        <v>98855</v>
      </c>
      <c r="F82" t="s">
        <v>228</v>
      </c>
      <c r="G82" t="s">
        <v>229</v>
      </c>
      <c r="H82">
        <v>72</v>
      </c>
      <c r="I82">
        <v>70</v>
      </c>
      <c r="J82" t="s">
        <v>72</v>
      </c>
      <c r="K82">
        <v>80</v>
      </c>
    </row>
    <row r="83" spans="2:11" x14ac:dyDescent="0.2">
      <c r="B83" t="s">
        <v>67</v>
      </c>
      <c r="C83" t="s">
        <v>230</v>
      </c>
      <c r="D83" t="s">
        <v>42</v>
      </c>
      <c r="E83">
        <v>17808</v>
      </c>
      <c r="F83" t="s">
        <v>228</v>
      </c>
      <c r="G83" t="s">
        <v>229</v>
      </c>
      <c r="H83">
        <v>72</v>
      </c>
      <c r="I83">
        <v>70</v>
      </c>
      <c r="J83" t="s">
        <v>72</v>
      </c>
      <c r="K83">
        <v>81</v>
      </c>
    </row>
    <row r="84" spans="2:11" x14ac:dyDescent="0.2">
      <c r="B84" t="s">
        <v>44</v>
      </c>
      <c r="C84" t="s">
        <v>231</v>
      </c>
      <c r="D84" t="s">
        <v>46</v>
      </c>
      <c r="E84">
        <v>98858</v>
      </c>
      <c r="F84" t="s">
        <v>160</v>
      </c>
      <c r="G84" t="s">
        <v>120</v>
      </c>
      <c r="H84">
        <v>77</v>
      </c>
      <c r="I84">
        <v>90</v>
      </c>
      <c r="J84" t="s">
        <v>49</v>
      </c>
      <c r="K84">
        <v>82</v>
      </c>
    </row>
    <row r="85" spans="2:11" x14ac:dyDescent="0.2">
      <c r="B85" t="s">
        <v>44</v>
      </c>
      <c r="C85" t="s">
        <v>232</v>
      </c>
      <c r="D85" t="s">
        <v>46</v>
      </c>
      <c r="E85">
        <v>98858</v>
      </c>
      <c r="F85" t="s">
        <v>119</v>
      </c>
      <c r="G85" t="s">
        <v>120</v>
      </c>
      <c r="H85">
        <v>78</v>
      </c>
      <c r="I85">
        <v>90</v>
      </c>
      <c r="J85" t="s">
        <v>49</v>
      </c>
      <c r="K85">
        <v>83</v>
      </c>
    </row>
    <row r="86" spans="2:11" x14ac:dyDescent="0.2">
      <c r="B86" t="s">
        <v>44</v>
      </c>
      <c r="C86" t="s">
        <v>233</v>
      </c>
      <c r="D86" t="s">
        <v>46</v>
      </c>
      <c r="E86">
        <v>98858</v>
      </c>
      <c r="F86" t="s">
        <v>163</v>
      </c>
      <c r="G86" t="s">
        <v>120</v>
      </c>
      <c r="H86">
        <v>79</v>
      </c>
      <c r="I86">
        <v>90</v>
      </c>
      <c r="J86" t="s">
        <v>49</v>
      </c>
      <c r="K86">
        <v>84</v>
      </c>
    </row>
    <row r="87" spans="2:11" x14ac:dyDescent="0.2">
      <c r="B87" t="s">
        <v>44</v>
      </c>
      <c r="C87" t="s">
        <v>234</v>
      </c>
      <c r="D87" t="s">
        <v>46</v>
      </c>
      <c r="E87">
        <v>98858</v>
      </c>
      <c r="F87" t="s">
        <v>165</v>
      </c>
      <c r="G87" s="20" t="s">
        <v>120</v>
      </c>
      <c r="H87">
        <v>80</v>
      </c>
      <c r="I87">
        <v>90</v>
      </c>
      <c r="J87" t="s">
        <v>49</v>
      </c>
      <c r="K87">
        <v>85</v>
      </c>
    </row>
    <row r="88" spans="2:11" x14ac:dyDescent="0.2">
      <c r="B88" t="s">
        <v>44</v>
      </c>
      <c r="C88" t="s">
        <v>235</v>
      </c>
      <c r="D88" t="s">
        <v>46</v>
      </c>
      <c r="E88">
        <v>98858</v>
      </c>
      <c r="F88" t="s">
        <v>167</v>
      </c>
      <c r="G88" t="s">
        <v>120</v>
      </c>
      <c r="H88">
        <v>81</v>
      </c>
      <c r="I88">
        <v>90</v>
      </c>
      <c r="J88" t="s">
        <v>49</v>
      </c>
      <c r="K88">
        <v>86</v>
      </c>
    </row>
    <row r="89" spans="2:11" x14ac:dyDescent="0.2">
      <c r="B89" t="s">
        <v>44</v>
      </c>
      <c r="C89" t="s">
        <v>236</v>
      </c>
      <c r="D89" t="s">
        <v>46</v>
      </c>
      <c r="E89">
        <v>98858</v>
      </c>
      <c r="F89" t="s">
        <v>169</v>
      </c>
      <c r="G89" s="20" t="s">
        <v>120</v>
      </c>
      <c r="H89">
        <v>82</v>
      </c>
      <c r="I89">
        <v>90</v>
      </c>
      <c r="J89" t="s">
        <v>49</v>
      </c>
      <c r="K89">
        <v>87</v>
      </c>
    </row>
    <row r="90" spans="2:11" x14ac:dyDescent="0.2">
      <c r="B90" t="s">
        <v>44</v>
      </c>
      <c r="C90" t="s">
        <v>237</v>
      </c>
      <c r="D90" t="s">
        <v>42</v>
      </c>
      <c r="E90">
        <v>98858</v>
      </c>
      <c r="F90" t="s">
        <v>177</v>
      </c>
      <c r="G90" t="s">
        <v>120</v>
      </c>
      <c r="H90">
        <v>83</v>
      </c>
      <c r="I90">
        <v>90</v>
      </c>
      <c r="J90" t="s">
        <v>49</v>
      </c>
      <c r="K90">
        <v>88</v>
      </c>
    </row>
    <row r="91" spans="2:11" x14ac:dyDescent="0.2">
      <c r="B91" t="s">
        <v>38</v>
      </c>
      <c r="C91" t="s">
        <v>238</v>
      </c>
      <c r="D91" t="s">
        <v>40</v>
      </c>
      <c r="E91">
        <v>98850</v>
      </c>
      <c r="F91" t="s">
        <v>206</v>
      </c>
      <c r="G91" t="s">
        <v>126</v>
      </c>
      <c r="H91">
        <v>58</v>
      </c>
      <c r="I91">
        <v>103</v>
      </c>
      <c r="J91" t="s">
        <v>35</v>
      </c>
      <c r="K91">
        <v>89</v>
      </c>
    </row>
    <row r="92" spans="2:11" x14ac:dyDescent="0.2">
      <c r="B92" t="s">
        <v>38</v>
      </c>
      <c r="C92" t="s">
        <v>239</v>
      </c>
      <c r="D92" t="s">
        <v>40</v>
      </c>
      <c r="E92">
        <v>98850</v>
      </c>
      <c r="F92" t="s">
        <v>208</v>
      </c>
      <c r="G92" t="s">
        <v>209</v>
      </c>
      <c r="H92">
        <v>59</v>
      </c>
      <c r="I92">
        <v>104</v>
      </c>
      <c r="J92" t="s">
        <v>35</v>
      </c>
      <c r="K92">
        <v>90</v>
      </c>
    </row>
    <row r="93" spans="2:11" x14ac:dyDescent="0.2">
      <c r="B93" t="s">
        <v>38</v>
      </c>
      <c r="C93" t="s">
        <v>240</v>
      </c>
      <c r="D93" t="s">
        <v>40</v>
      </c>
      <c r="E93">
        <v>98850</v>
      </c>
      <c r="F93" t="s">
        <v>211</v>
      </c>
      <c r="G93" t="s">
        <v>209</v>
      </c>
      <c r="H93">
        <v>60</v>
      </c>
      <c r="I93">
        <v>104</v>
      </c>
      <c r="J93" t="s">
        <v>35</v>
      </c>
      <c r="K93">
        <v>91</v>
      </c>
    </row>
    <row r="94" spans="2:11" x14ac:dyDescent="0.2">
      <c r="B94" t="s">
        <v>38</v>
      </c>
      <c r="C94" t="s">
        <v>241</v>
      </c>
      <c r="D94" t="s">
        <v>40</v>
      </c>
      <c r="E94">
        <v>98850</v>
      </c>
      <c r="F94" t="s">
        <v>213</v>
      </c>
      <c r="G94" t="s">
        <v>209</v>
      </c>
      <c r="H94">
        <v>61</v>
      </c>
      <c r="I94">
        <v>104</v>
      </c>
      <c r="J94" t="s">
        <v>35</v>
      </c>
      <c r="K94">
        <v>92</v>
      </c>
    </row>
    <row r="95" spans="2:11" x14ac:dyDescent="0.2">
      <c r="B95" t="s">
        <v>38</v>
      </c>
      <c r="C95" t="s">
        <v>242</v>
      </c>
      <c r="D95" t="s">
        <v>40</v>
      </c>
      <c r="E95">
        <v>98850</v>
      </c>
      <c r="F95" t="s">
        <v>215</v>
      </c>
      <c r="G95" t="s">
        <v>209</v>
      </c>
      <c r="H95">
        <v>62</v>
      </c>
      <c r="I95">
        <v>104</v>
      </c>
      <c r="J95" t="s">
        <v>35</v>
      </c>
      <c r="K95">
        <v>93</v>
      </c>
    </row>
    <row r="96" spans="2:11" x14ac:dyDescent="0.2">
      <c r="B96" t="s">
        <v>38</v>
      </c>
      <c r="C96" t="s">
        <v>243</v>
      </c>
      <c r="D96" t="s">
        <v>40</v>
      </c>
      <c r="E96">
        <v>98850</v>
      </c>
      <c r="F96" t="s">
        <v>217</v>
      </c>
      <c r="G96" t="s">
        <v>209</v>
      </c>
      <c r="H96">
        <v>63</v>
      </c>
      <c r="I96">
        <v>104</v>
      </c>
      <c r="J96" t="s">
        <v>35</v>
      </c>
      <c r="K96">
        <v>94</v>
      </c>
    </row>
    <row r="97" spans="2:11" x14ac:dyDescent="0.2">
      <c r="B97" t="s">
        <v>38</v>
      </c>
      <c r="C97" t="s">
        <v>244</v>
      </c>
      <c r="D97" s="5" t="s">
        <v>42</v>
      </c>
      <c r="E97">
        <v>98850</v>
      </c>
      <c r="F97" t="s">
        <v>219</v>
      </c>
      <c r="G97" t="s">
        <v>209</v>
      </c>
      <c r="H97">
        <v>68</v>
      </c>
      <c r="I97">
        <v>104</v>
      </c>
      <c r="J97" t="s">
        <v>35</v>
      </c>
      <c r="K97">
        <v>95</v>
      </c>
    </row>
    <row r="98" spans="2:11" x14ac:dyDescent="0.2">
      <c r="B98" t="s">
        <v>245</v>
      </c>
      <c r="C98" t="s">
        <v>246</v>
      </c>
      <c r="D98" t="s">
        <v>247</v>
      </c>
      <c r="E98">
        <v>17817</v>
      </c>
      <c r="F98" t="s">
        <v>43</v>
      </c>
      <c r="G98" t="s">
        <v>34</v>
      </c>
      <c r="H98">
        <v>39</v>
      </c>
      <c r="I98">
        <v>113</v>
      </c>
      <c r="J98" t="s">
        <v>248</v>
      </c>
      <c r="K98">
        <v>96</v>
      </c>
    </row>
    <row r="99" spans="2:11" x14ac:dyDescent="0.2">
      <c r="B99" t="s">
        <v>245</v>
      </c>
      <c r="C99" t="s">
        <v>249</v>
      </c>
      <c r="D99" t="s">
        <v>247</v>
      </c>
      <c r="E99">
        <v>17817</v>
      </c>
      <c r="F99" t="s">
        <v>37</v>
      </c>
      <c r="G99" t="s">
        <v>34</v>
      </c>
      <c r="H99">
        <v>40</v>
      </c>
      <c r="I99">
        <v>113</v>
      </c>
      <c r="J99" t="s">
        <v>248</v>
      </c>
      <c r="K99">
        <v>97</v>
      </c>
    </row>
    <row r="100" spans="2:11" x14ac:dyDescent="0.2">
      <c r="B100" t="s">
        <v>245</v>
      </c>
      <c r="C100" t="s">
        <v>250</v>
      </c>
      <c r="D100" t="s">
        <v>247</v>
      </c>
      <c r="E100">
        <v>17817</v>
      </c>
      <c r="F100" t="s">
        <v>251</v>
      </c>
      <c r="G100" t="s">
        <v>34</v>
      </c>
      <c r="H100">
        <v>41</v>
      </c>
      <c r="I100">
        <v>113</v>
      </c>
      <c r="J100" t="s">
        <v>248</v>
      </c>
      <c r="K100">
        <v>98</v>
      </c>
    </row>
    <row r="101" spans="2:11" x14ac:dyDescent="0.2">
      <c r="B101" t="s">
        <v>245</v>
      </c>
      <c r="C101" t="s">
        <v>252</v>
      </c>
      <c r="D101" t="s">
        <v>247</v>
      </c>
      <c r="E101">
        <v>17817</v>
      </c>
      <c r="F101" t="s">
        <v>253</v>
      </c>
      <c r="G101" t="s">
        <v>34</v>
      </c>
      <c r="H101">
        <v>42</v>
      </c>
      <c r="I101">
        <v>113</v>
      </c>
      <c r="J101" t="s">
        <v>248</v>
      </c>
      <c r="K101">
        <v>99</v>
      </c>
    </row>
    <row r="102" spans="2:11" x14ac:dyDescent="0.2">
      <c r="B102" t="s">
        <v>245</v>
      </c>
      <c r="C102" t="s">
        <v>254</v>
      </c>
      <c r="D102" t="s">
        <v>247</v>
      </c>
      <c r="E102">
        <v>17817</v>
      </c>
      <c r="F102" t="s">
        <v>255</v>
      </c>
      <c r="G102" t="s">
        <v>34</v>
      </c>
      <c r="H102">
        <v>43</v>
      </c>
      <c r="I102">
        <v>113</v>
      </c>
      <c r="J102" t="s">
        <v>248</v>
      </c>
      <c r="K102">
        <v>100</v>
      </c>
    </row>
    <row r="103" spans="2:11" x14ac:dyDescent="0.2">
      <c r="B103" t="s">
        <v>245</v>
      </c>
      <c r="C103" t="s">
        <v>256</v>
      </c>
      <c r="D103" t="s">
        <v>247</v>
      </c>
      <c r="E103">
        <v>17817</v>
      </c>
      <c r="F103" t="s">
        <v>257</v>
      </c>
      <c r="G103" t="s">
        <v>34</v>
      </c>
      <c r="H103">
        <v>44</v>
      </c>
      <c r="I103">
        <v>113</v>
      </c>
      <c r="J103" t="s">
        <v>248</v>
      </c>
      <c r="K103">
        <v>101</v>
      </c>
    </row>
    <row r="104" spans="2:11" x14ac:dyDescent="0.2">
      <c r="B104" t="s">
        <v>245</v>
      </c>
      <c r="C104" t="s">
        <v>258</v>
      </c>
      <c r="D104" t="s">
        <v>42</v>
      </c>
      <c r="E104">
        <v>17817</v>
      </c>
      <c r="F104" t="s">
        <v>259</v>
      </c>
      <c r="G104" t="s">
        <v>34</v>
      </c>
      <c r="H104">
        <v>47</v>
      </c>
      <c r="I104">
        <v>113</v>
      </c>
      <c r="J104" t="s">
        <v>248</v>
      </c>
      <c r="K104">
        <v>102</v>
      </c>
    </row>
    <row r="105" spans="2:11" x14ac:dyDescent="0.2">
      <c r="B105" t="s">
        <v>245</v>
      </c>
      <c r="C105" t="s">
        <v>260</v>
      </c>
      <c r="D105" t="s">
        <v>247</v>
      </c>
      <c r="E105">
        <v>17817</v>
      </c>
      <c r="F105" t="s">
        <v>261</v>
      </c>
      <c r="G105" t="s">
        <v>123</v>
      </c>
      <c r="H105">
        <v>45</v>
      </c>
      <c r="I105">
        <v>114</v>
      </c>
      <c r="J105" t="s">
        <v>248</v>
      </c>
      <c r="K105">
        <v>103</v>
      </c>
    </row>
    <row r="106" spans="2:11" x14ac:dyDescent="0.2">
      <c r="B106" t="s">
        <v>245</v>
      </c>
      <c r="C106" t="s">
        <v>262</v>
      </c>
      <c r="D106" t="s">
        <v>247</v>
      </c>
      <c r="E106">
        <v>17817</v>
      </c>
      <c r="F106" t="s">
        <v>179</v>
      </c>
      <c r="G106" t="s">
        <v>123</v>
      </c>
      <c r="H106">
        <v>46</v>
      </c>
      <c r="I106">
        <v>114</v>
      </c>
      <c r="J106" t="s">
        <v>248</v>
      </c>
      <c r="K106">
        <v>104</v>
      </c>
    </row>
    <row r="107" spans="2:11" x14ac:dyDescent="0.2">
      <c r="B107" t="s">
        <v>245</v>
      </c>
      <c r="C107" t="s">
        <v>263</v>
      </c>
      <c r="D107" t="s">
        <v>42</v>
      </c>
      <c r="E107">
        <v>17817</v>
      </c>
      <c r="F107" t="s">
        <v>264</v>
      </c>
      <c r="G107" t="s">
        <v>123</v>
      </c>
      <c r="H107">
        <v>48</v>
      </c>
      <c r="I107">
        <v>114</v>
      </c>
      <c r="J107" t="s">
        <v>248</v>
      </c>
      <c r="K107">
        <v>105</v>
      </c>
    </row>
    <row r="108" spans="2:11" x14ac:dyDescent="0.2">
      <c r="B108" t="s">
        <v>265</v>
      </c>
      <c r="C108" t="s">
        <v>266</v>
      </c>
      <c r="D108" t="s">
        <v>267</v>
      </c>
      <c r="E108">
        <v>98859</v>
      </c>
      <c r="F108" t="s">
        <v>43</v>
      </c>
      <c r="G108" t="s">
        <v>34</v>
      </c>
      <c r="H108">
        <v>83</v>
      </c>
      <c r="I108">
        <v>115</v>
      </c>
      <c r="J108" t="s">
        <v>248</v>
      </c>
      <c r="K108">
        <v>106</v>
      </c>
    </row>
    <row r="109" spans="2:11" x14ac:dyDescent="0.2">
      <c r="B109" t="s">
        <v>265</v>
      </c>
      <c r="C109" t="s">
        <v>268</v>
      </c>
      <c r="D109" t="s">
        <v>267</v>
      </c>
      <c r="E109">
        <v>98859</v>
      </c>
      <c r="F109" t="s">
        <v>257</v>
      </c>
      <c r="G109" t="s">
        <v>34</v>
      </c>
      <c r="H109">
        <v>84</v>
      </c>
      <c r="I109">
        <v>115</v>
      </c>
      <c r="J109" t="s">
        <v>248</v>
      </c>
      <c r="K109">
        <v>107</v>
      </c>
    </row>
    <row r="110" spans="2:11" x14ac:dyDescent="0.2">
      <c r="B110" t="s">
        <v>265</v>
      </c>
      <c r="C110" t="s">
        <v>269</v>
      </c>
      <c r="D110" t="s">
        <v>267</v>
      </c>
      <c r="E110">
        <v>98859</v>
      </c>
      <c r="F110" t="s">
        <v>259</v>
      </c>
      <c r="G110" t="s">
        <v>34</v>
      </c>
      <c r="H110">
        <v>85</v>
      </c>
      <c r="I110">
        <v>115</v>
      </c>
      <c r="J110" t="s">
        <v>248</v>
      </c>
      <c r="K110">
        <v>108</v>
      </c>
    </row>
    <row r="111" spans="2:11" x14ac:dyDescent="0.2">
      <c r="B111" t="s">
        <v>265</v>
      </c>
      <c r="C111" t="s">
        <v>270</v>
      </c>
      <c r="D111" t="s">
        <v>267</v>
      </c>
      <c r="E111">
        <v>98859</v>
      </c>
      <c r="F111" t="s">
        <v>271</v>
      </c>
      <c r="G111" t="s">
        <v>34</v>
      </c>
      <c r="H111">
        <v>86</v>
      </c>
      <c r="I111">
        <v>115</v>
      </c>
      <c r="J111" t="s">
        <v>248</v>
      </c>
      <c r="K111">
        <v>109</v>
      </c>
    </row>
    <row r="112" spans="2:11" x14ac:dyDescent="0.2">
      <c r="B112" t="s">
        <v>265</v>
      </c>
      <c r="C112" t="s">
        <v>272</v>
      </c>
      <c r="D112" t="s">
        <v>42</v>
      </c>
      <c r="E112">
        <v>98859</v>
      </c>
      <c r="F112" t="s">
        <v>255</v>
      </c>
      <c r="G112" t="s">
        <v>34</v>
      </c>
      <c r="H112">
        <v>88</v>
      </c>
      <c r="I112">
        <v>115</v>
      </c>
      <c r="J112" t="s">
        <v>248</v>
      </c>
      <c r="K112">
        <v>110</v>
      </c>
    </row>
    <row r="113" spans="2:11" x14ac:dyDescent="0.2">
      <c r="B113" t="s">
        <v>265</v>
      </c>
      <c r="C113" t="s">
        <v>273</v>
      </c>
      <c r="D113" t="s">
        <v>42</v>
      </c>
      <c r="E113">
        <v>98859</v>
      </c>
      <c r="F113" t="s">
        <v>37</v>
      </c>
      <c r="G113" t="s">
        <v>34</v>
      </c>
      <c r="H113">
        <v>89</v>
      </c>
      <c r="I113">
        <v>115</v>
      </c>
      <c r="J113" t="s">
        <v>248</v>
      </c>
      <c r="K113">
        <v>111</v>
      </c>
    </row>
    <row r="114" spans="2:11" x14ac:dyDescent="0.2">
      <c r="B114" t="s">
        <v>265</v>
      </c>
      <c r="C114" t="s">
        <v>274</v>
      </c>
      <c r="D114" s="5" t="s">
        <v>267</v>
      </c>
      <c r="E114">
        <v>98859</v>
      </c>
      <c r="F114" t="s">
        <v>179</v>
      </c>
      <c r="G114" t="s">
        <v>123</v>
      </c>
      <c r="H114">
        <v>87</v>
      </c>
      <c r="I114">
        <v>116</v>
      </c>
      <c r="J114" t="s">
        <v>248</v>
      </c>
      <c r="K114">
        <v>112</v>
      </c>
    </row>
    <row r="115" spans="2:11" x14ac:dyDescent="0.2">
      <c r="B115" t="s">
        <v>265</v>
      </c>
      <c r="C115" t="s">
        <v>275</v>
      </c>
      <c r="D115" t="s">
        <v>42</v>
      </c>
      <c r="E115">
        <v>98859</v>
      </c>
      <c r="F115" t="s">
        <v>276</v>
      </c>
      <c r="G115" t="s">
        <v>123</v>
      </c>
      <c r="H115">
        <v>89</v>
      </c>
      <c r="I115">
        <v>116</v>
      </c>
      <c r="J115" t="s">
        <v>248</v>
      </c>
      <c r="K115">
        <v>113</v>
      </c>
    </row>
    <row r="116" spans="2:11" x14ac:dyDescent="0.2">
      <c r="B116" t="s">
        <v>265</v>
      </c>
      <c r="C116" t="s">
        <v>277</v>
      </c>
      <c r="D116" t="s">
        <v>42</v>
      </c>
      <c r="E116">
        <v>98859</v>
      </c>
      <c r="F116" t="s">
        <v>264</v>
      </c>
      <c r="G116" t="s">
        <v>123</v>
      </c>
      <c r="H116">
        <v>90</v>
      </c>
      <c r="I116">
        <v>116</v>
      </c>
      <c r="J116" t="s">
        <v>248</v>
      </c>
      <c r="K116">
        <v>114</v>
      </c>
    </row>
    <row r="121" spans="2:11" ht="15" x14ac:dyDescent="0.25">
      <c r="D121" s="12"/>
      <c r="F121" s="12"/>
    </row>
    <row r="123" spans="2:11" x14ac:dyDescent="0.2">
      <c r="G123" s="20"/>
    </row>
    <row r="125" spans="2:11" x14ac:dyDescent="0.2">
      <c r="G125" s="20"/>
    </row>
    <row r="128" spans="2:11" x14ac:dyDescent="0.2">
      <c r="D128" s="11"/>
    </row>
    <row r="151" spans="4:4" x14ac:dyDescent="0.2">
      <c r="D151" s="11"/>
    </row>
    <row r="182" spans="4:6" ht="15" x14ac:dyDescent="0.25">
      <c r="D182" s="12"/>
      <c r="F182" s="12"/>
    </row>
    <row r="183" spans="4:6" x14ac:dyDescent="0.2">
      <c r="D183" s="5"/>
    </row>
    <row r="184" spans="4:6" x14ac:dyDescent="0.2">
      <c r="D184" s="5"/>
    </row>
  </sheetData>
  <pageMargins left="0.7" right="0.7" top="0.75" bottom="0.75" header="0.3" footer="0.3"/>
  <pageSetup orientation="portrait" r:id="rId1"/>
  <drawing r:id="rId2"/>
  <legacyDrawing r:id="rId3"/>
  <mc:AlternateContent>
    <mc:Choice Requires="x14">
      <controls>
        <mc:AlternateContent>
          <mc:Choice Requires="x14">
            <control shapeId="2049" r:id="rId4" name="Button 1">
              <controlPr defaultSize="0" print="0" autoFill="0" autoPict="0" macro="[0]!iteratre_all">
                <anchor moveWithCells="1" sizeWithCells="1">
                  <from>
                    <xdr:col>0</xdr:col>
                    <xdr:colOff>28575</xdr:colOff>
                    <xdr:row>3</xdr:row>
                    <xdr:rowOff>19050</xdr:rowOff>
                  </from>
                  <to>
                    <xdr:col>0</xdr:col>
                    <xdr:colOff>1000125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4C23-3C0F-4D0D-ACB4-A78605BCEF29}">
  <sheetPr codeName="Sheet14">
    <pageSetUpPr fitToPage="1"/>
  </sheetPr>
  <dimension ref="A2:H25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customWidth="true" style="11" width="49.14062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295</v>
      </c>
      <c r="B2" s="27"/>
      <c r="C2" s="4"/>
      <c r="D2" s="4"/>
      <c r="E2" s="4"/>
      <c r="F2" s="13"/>
      <c r="G2" s="24" t="s">
        <v>8</v>
      </c>
      <c r="H2" s="24">
        <v>17805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100</v>
      </c>
      <c r="B6" s="28" t="s">
        <v>157</v>
      </c>
      <c r="C6" s="6">
        <v>79</v>
      </c>
      <c r="D6" s="6">
        <v>42395.507999999987</v>
      </c>
      <c r="E6" s="14">
        <v>31.006499999999992</v>
      </c>
      <c r="F6" s="6">
        <f>'NonRes Equipment - Elec'!$D6*SUMIFS('Realization Rate'!H:H,'Realization Rate'!C:C,$H$2,'Realization Rate'!E:E,'NonRes Equipment - Elec'!$A6)</f>
        <v>42310.716983999984</v>
      </c>
      <c r="G6" s="14">
        <f>'NonRes Equipment - Elec'!$E6*SUMIFS('Realization Rate'!I:I,'Realization Rate'!C:C,$H$2,'Realization Rate'!E:E,'NonRes Equipment - Elec'!$A6)</f>
        <v>30.975493499999992</v>
      </c>
      <c r="H6" s="7">
        <v>14565</v>
      </c>
    </row>
    <row r="7" spans="1:8" ht="13.5" customHeight="1" outlineLevel="1" x14ac:dyDescent="0.25">
      <c r="B7" s="47" t="s">
        <v>330</v>
      </c>
      <c r="C7" s="33">
        <f t="shared" ref="C7:H7" si="0">SUBTOTAL(9,C6:C6)</f>
        <v>79</v>
      </c>
      <c r="D7" s="33">
        <f t="shared" si="0"/>
        <v>42395.507999999987</v>
      </c>
      <c r="E7" s="34">
        <f t="shared" si="0"/>
        <v>31.006499999999992</v>
      </c>
      <c r="F7" s="33">
        <f t="shared" si="0"/>
        <v>42310.716983999984</v>
      </c>
      <c r="G7" s="34">
        <f t="shared" si="0"/>
        <v>30.975493499999992</v>
      </c>
      <c r="H7" s="35">
        <f t="shared" si="0"/>
        <v>14565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outlineLevel="2" x14ac:dyDescent="0.25">
      <c r="A9" s="25" t="s">
        <v>160</v>
      </c>
      <c r="B9" s="30" t="s">
        <v>120</v>
      </c>
      <c r="C9" s="26">
        <v>373</v>
      </c>
      <c r="D9" s="6">
        <v>246726.65249999997</v>
      </c>
      <c r="E9" s="14">
        <v>34.804600000000001</v>
      </c>
      <c r="F9" s="6">
        <f>'NonRes Equipment - Elec'!$D9*SUMIFS('Realization Rate'!H:H,'Realization Rate'!C:C,$H$2,'Realization Rate'!E:E,'NonRes Equipment - Elec'!$A9)</f>
        <v>275593.67084249994</v>
      </c>
      <c r="G9" s="14">
        <f>'NonRes Equipment - Elec'!$E9*SUMIFS('Realization Rate'!I:I,'Realization Rate'!C:C,$H$2,'Realization Rate'!E:E,'NonRes Equipment - Elec'!$A9)</f>
        <v>38.459083</v>
      </c>
      <c r="H9" s="7">
        <v>38442.270000000004</v>
      </c>
    </row>
    <row r="10" spans="1:8" outlineLevel="2" x14ac:dyDescent="0.25">
      <c r="A10" s="25" t="s">
        <v>119</v>
      </c>
      <c r="B10" s="30" t="s">
        <v>120</v>
      </c>
      <c r="C10" s="26">
        <v>6402</v>
      </c>
      <c r="D10" s="6">
        <v>5304956.5275000008</v>
      </c>
      <c r="E10" s="14">
        <v>1102.4203999999997</v>
      </c>
      <c r="F10" s="6">
        <f>'NonRes Equipment - Elec'!$D10*SUMIFS('Realization Rate'!H:H,'Realization Rate'!C:C,$H$2,'Realization Rate'!E:E,'NonRes Equipment - Elec'!$A10)</f>
        <v>5925636.4412175007</v>
      </c>
      <c r="G10" s="14">
        <f>'NonRes Equipment - Elec'!$E10*SUMIFS('Realization Rate'!I:I,'Realization Rate'!C:C,$H$2,'Realization Rate'!E:E,'NonRes Equipment - Elec'!$A10)</f>
        <v>1218.1745419999997</v>
      </c>
      <c r="H10" s="7">
        <v>1267498.5699999996</v>
      </c>
    </row>
    <row r="11" spans="1:8" outlineLevel="2" x14ac:dyDescent="0.25">
      <c r="A11" s="25" t="s">
        <v>163</v>
      </c>
      <c r="B11" s="30" t="s">
        <v>120</v>
      </c>
      <c r="C11" s="26">
        <v>200</v>
      </c>
      <c r="D11" s="6">
        <v>100451.40340000001</v>
      </c>
      <c r="E11" s="14">
        <v>34.633700000000005</v>
      </c>
      <c r="F11" s="6">
        <f>'NonRes Equipment - Elec'!$D11*SUMIFS('Realization Rate'!H:H,'Realization Rate'!C:C,$H$2,'Realization Rate'!E:E,'NonRes Equipment - Elec'!$A11)</f>
        <v>112204.21759780002</v>
      </c>
      <c r="G11" s="14">
        <f>'NonRes Equipment - Elec'!$E11*SUMIFS('Realization Rate'!I:I,'Realization Rate'!C:C,$H$2,'Realization Rate'!E:E,'NonRes Equipment - Elec'!$A11)</f>
        <v>38.270238500000005</v>
      </c>
      <c r="H11" s="7">
        <v>15700.25</v>
      </c>
    </row>
    <row r="12" spans="1:8" outlineLevel="2" x14ac:dyDescent="0.25">
      <c r="A12" s="25" t="s">
        <v>165</v>
      </c>
      <c r="B12" s="30" t="s">
        <v>120</v>
      </c>
      <c r="C12" s="26">
        <v>17819</v>
      </c>
      <c r="D12" s="6">
        <v>2749482.7598000006</v>
      </c>
      <c r="E12" s="14">
        <v>577.69109999999955</v>
      </c>
      <c r="F12" s="6">
        <f>'NonRes Equipment - Elec'!$D12*SUMIFS('Realization Rate'!H:H,'Realization Rate'!C:C,$H$2,'Realization Rate'!E:E,'NonRes Equipment - Elec'!$A12)</f>
        <v>3071172.2426966005</v>
      </c>
      <c r="G12" s="14">
        <f>'NonRes Equipment - Elec'!$E12*SUMIFS('Realization Rate'!I:I,'Realization Rate'!C:C,$H$2,'Realization Rate'!E:E,'NonRes Equipment - Elec'!$A12)</f>
        <v>638.34866549999947</v>
      </c>
      <c r="H12" s="7">
        <v>593801.08000000007</v>
      </c>
    </row>
    <row r="13" spans="1:8" outlineLevel="2" x14ac:dyDescent="0.25">
      <c r="A13" s="25" t="s">
        <v>167</v>
      </c>
      <c r="B13" s="30" t="s">
        <v>120</v>
      </c>
      <c r="C13" s="26">
        <v>1454</v>
      </c>
      <c r="D13" s="6">
        <v>304035.75289999996</v>
      </c>
      <c r="E13" s="14">
        <v>41.363299999999995</v>
      </c>
      <c r="F13" s="6">
        <f>'NonRes Equipment - Elec'!$D13*SUMIFS('Realization Rate'!H:H,'Realization Rate'!C:C,$H$2,'Realization Rate'!E:E,'NonRes Equipment - Elec'!$A13)</f>
        <v>339607.93598929996</v>
      </c>
      <c r="G13" s="14">
        <f>'NonRes Equipment - Elec'!$E13*SUMIFS('Realization Rate'!I:I,'Realization Rate'!C:C,$H$2,'Realization Rate'!E:E,'NonRes Equipment - Elec'!$A13)</f>
        <v>45.706446499999991</v>
      </c>
      <c r="H13" s="7">
        <v>30250</v>
      </c>
    </row>
    <row r="14" spans="1:8" outlineLevel="2" x14ac:dyDescent="0.25">
      <c r="A14" s="25" t="s">
        <v>169</v>
      </c>
      <c r="B14" s="30" t="s">
        <v>120</v>
      </c>
      <c r="C14" s="26">
        <v>107934</v>
      </c>
      <c r="D14" s="6">
        <v>11129879.891099999</v>
      </c>
      <c r="E14" s="14">
        <v>1879.4286000000004</v>
      </c>
      <c r="F14" s="6">
        <f>'NonRes Equipment - Elec'!$D14*SUMIFS('Realization Rate'!H:H,'Realization Rate'!C:C,$H$2,'Realization Rate'!E:E,'NonRes Equipment - Elec'!$A14)</f>
        <v>12432075.838358698</v>
      </c>
      <c r="G14" s="14">
        <f>'NonRes Equipment - Elec'!$E14*SUMIFS('Realization Rate'!I:I,'Realization Rate'!C:C,$H$2,'Realization Rate'!E:E,'NonRes Equipment - Elec'!$A14)</f>
        <v>2076.7686030000004</v>
      </c>
      <c r="H14" s="7">
        <v>348170.4</v>
      </c>
    </row>
    <row r="15" spans="1:8" outlineLevel="2" x14ac:dyDescent="0.25">
      <c r="A15" s="25" t="s">
        <v>173</v>
      </c>
      <c r="B15" s="30" t="s">
        <v>120</v>
      </c>
      <c r="C15" s="26">
        <v>2029</v>
      </c>
      <c r="D15" s="6">
        <v>1320173.7647000011</v>
      </c>
      <c r="E15" s="14">
        <v>0</v>
      </c>
      <c r="F15" s="6">
        <f>'NonRes Equipment - Elec'!$D15*SUMIFS('Realization Rate'!H:H,'Realization Rate'!C:C,$H$2,'Realization Rate'!E:E,'NonRes Equipment - Elec'!$A15)</f>
        <v>1474634.0951699011</v>
      </c>
      <c r="G15" s="14">
        <f>'NonRes Equipment - Elec'!$E15*SUMIFS('Realization Rate'!I:I,'Realization Rate'!C:C,$H$2,'Realization Rate'!E:E,'NonRes Equipment - Elec'!$A15)</f>
        <v>0</v>
      </c>
      <c r="H15" s="7">
        <v>133529.27999999997</v>
      </c>
    </row>
    <row r="16" spans="1:8" outlineLevel="2" x14ac:dyDescent="0.25">
      <c r="A16" s="25" t="s">
        <v>175</v>
      </c>
      <c r="B16" s="30" t="s">
        <v>120</v>
      </c>
      <c r="C16" s="26">
        <v>3550</v>
      </c>
      <c r="D16" s="6">
        <v>4606148.754399999</v>
      </c>
      <c r="E16" s="14">
        <v>92.44680000000001</v>
      </c>
      <c r="F16" s="6">
        <f>'NonRes Equipment - Elec'!$D16*SUMIFS('Realization Rate'!H:H,'Realization Rate'!C:C,$H$2,'Realization Rate'!E:E,'NonRes Equipment - Elec'!$A16)</f>
        <v>5145068.1586647993</v>
      </c>
      <c r="G16" s="14">
        <f>'NonRes Equipment - Elec'!$E16*SUMIFS('Realization Rate'!I:I,'Realization Rate'!C:C,$H$2,'Realization Rate'!E:E,'NonRes Equipment - Elec'!$A16)</f>
        <v>102.15371400000001</v>
      </c>
      <c r="H16" s="7">
        <v>338766.34</v>
      </c>
    </row>
    <row r="17" spans="1:8" outlineLevel="2" x14ac:dyDescent="0.25">
      <c r="A17" s="25" t="s">
        <v>177</v>
      </c>
      <c r="B17" s="30" t="s">
        <v>120</v>
      </c>
      <c r="C17" s="26">
        <v>1606</v>
      </c>
      <c r="D17" s="6">
        <v>1412950.3427000002</v>
      </c>
      <c r="E17" s="14">
        <v>141.91800000000001</v>
      </c>
      <c r="F17" s="6">
        <f>'NonRes Equipment - Elec'!$D17*SUMIFS('Realization Rate'!H:H,'Realization Rate'!C:C,$H$2,'Realization Rate'!E:E,'NonRes Equipment - Elec'!$A17)</f>
        <v>1578265.5327959002</v>
      </c>
      <c r="G17" s="14">
        <f>'NonRes Equipment - Elec'!$E17*SUMIFS('Realization Rate'!I:I,'Realization Rate'!C:C,$H$2,'Realization Rate'!E:E,'NonRes Equipment - Elec'!$A17)</f>
        <v>156.81939</v>
      </c>
      <c r="H17" s="7">
        <v>251460.85</v>
      </c>
    </row>
    <row r="18" spans="1:8" outlineLevel="1" x14ac:dyDescent="0.25">
      <c r="A18" s="25"/>
      <c r="B18" s="31" t="s">
        <v>331</v>
      </c>
      <c r="C18" s="32">
        <f t="shared" ref="C18:H18" si="1">SUBTOTAL(9,C9:C17)</f>
        <v>141367</v>
      </c>
      <c r="D18" s="33">
        <f t="shared" si="1"/>
        <v>27174805.849000003</v>
      </c>
      <c r="E18" s="34">
        <f t="shared" si="1"/>
        <v>3904.7065000000002</v>
      </c>
      <c r="F18" s="33">
        <f t="shared" si="1"/>
        <v>30354258.133333001</v>
      </c>
      <c r="G18" s="34">
        <f t="shared" si="1"/>
        <v>4314.7006824999989</v>
      </c>
      <c r="H18" s="35">
        <f t="shared" si="1"/>
        <v>3017619.0399999996</v>
      </c>
    </row>
    <row r="19" spans="1:8" outlineLevel="1" x14ac:dyDescent="0.25">
      <c r="A19" s="25"/>
      <c r="B19" s="36"/>
      <c r="C19" s="37"/>
      <c r="D19" s="38"/>
      <c r="E19" s="39"/>
      <c r="F19" s="38"/>
      <c r="G19" s="39"/>
      <c r="H19" s="40"/>
    </row>
    <row r="20" spans="1:8" outlineLevel="2" x14ac:dyDescent="0.25">
      <c r="A20" s="25" t="s">
        <v>179</v>
      </c>
      <c r="B20" s="30" t="s">
        <v>123</v>
      </c>
      <c r="C20" s="26">
        <v>0</v>
      </c>
      <c r="D20" s="6">
        <v>0</v>
      </c>
      <c r="E20" s="14">
        <v>0</v>
      </c>
      <c r="F20" s="6">
        <f>'NonRes Equipment - Elec'!$D20*SUMIFS('Realization Rate'!H:H,'Realization Rate'!C:C,$H$2,'Realization Rate'!E:E,'NonRes Equipment - Elec'!$A20)</f>
        <v>0</v>
      </c>
      <c r="G20" s="14">
        <f>'NonRes Equipment - Elec'!$E20*SUMIFS('Realization Rate'!I:I,'Realization Rate'!C:C,$H$2,'Realization Rate'!E:E,'NonRes Equipment - Elec'!$A20)</f>
        <v>0</v>
      </c>
      <c r="H20" s="7">
        <v>21555.870000000006</v>
      </c>
    </row>
    <row r="21" spans="1:8" outlineLevel="2" x14ac:dyDescent="0.25">
      <c r="A21" s="25" t="s">
        <v>122</v>
      </c>
      <c r="B21" s="30" t="s">
        <v>123</v>
      </c>
      <c r="C21" s="26">
        <v>3</v>
      </c>
      <c r="D21" s="6">
        <v>0</v>
      </c>
      <c r="E21" s="14">
        <v>0</v>
      </c>
      <c r="F21" s="6">
        <f>'NonRes Equipment - Elec'!$D21*SUMIFS('Realization Rate'!H:H,'Realization Rate'!C:C,$H$2,'Realization Rate'!E:E,'NonRes Equipment - Elec'!$A21)</f>
        <v>0</v>
      </c>
      <c r="G21" s="14">
        <f>'NonRes Equipment - Elec'!$E21*SUMIFS('Realization Rate'!I:I,'Realization Rate'!C:C,$H$2,'Realization Rate'!E:E,'NonRes Equipment - Elec'!$A21)</f>
        <v>0</v>
      </c>
      <c r="H21" s="7">
        <v>27095</v>
      </c>
    </row>
    <row r="22" spans="1:8" outlineLevel="1" x14ac:dyDescent="0.25">
      <c r="A22" s="25"/>
      <c r="B22" s="31" t="s">
        <v>318</v>
      </c>
      <c r="C22" s="32">
        <f t="shared" ref="C22:H22" si="2">SUBTOTAL(9,C20:C21)</f>
        <v>3</v>
      </c>
      <c r="D22" s="33">
        <f t="shared" si="2"/>
        <v>0</v>
      </c>
      <c r="E22" s="34">
        <f t="shared" si="2"/>
        <v>0</v>
      </c>
      <c r="F22" s="33">
        <f t="shared" si="2"/>
        <v>0</v>
      </c>
      <c r="G22" s="34">
        <f t="shared" si="2"/>
        <v>0</v>
      </c>
      <c r="H22" s="35">
        <f t="shared" si="2"/>
        <v>48650.87000000001</v>
      </c>
    </row>
    <row r="23" spans="1:8" outlineLevel="1" x14ac:dyDescent="0.25">
      <c r="A23" s="25"/>
      <c r="B23" s="36"/>
      <c r="C23" s="37"/>
      <c r="D23" s="38"/>
      <c r="E23" s="39"/>
      <c r="F23" s="38"/>
      <c r="G23" s="39"/>
      <c r="H23" s="40"/>
    </row>
    <row r="24" spans="1:8" ht="15.75" thickBot="1" x14ac:dyDescent="0.3">
      <c r="A24" s="41"/>
      <c r="B24" s="42" t="s">
        <v>315</v>
      </c>
      <c r="C24" s="43">
        <f t="shared" ref="C24:H24" si="3">SUBTOTAL(9,C6:C21)</f>
        <v>141449</v>
      </c>
      <c r="D24" s="44">
        <f t="shared" si="3"/>
        <v>27217201.357000005</v>
      </c>
      <c r="E24" s="45">
        <f t="shared" si="3"/>
        <v>3935.7129999999997</v>
      </c>
      <c r="F24" s="44">
        <f t="shared" si="3"/>
        <v>30396568.850317001</v>
      </c>
      <c r="G24" s="45">
        <f t="shared" si="3"/>
        <v>4345.676175999999</v>
      </c>
      <c r="H24" s="46">
        <f t="shared" si="3"/>
        <v>3080834.9099999997</v>
      </c>
    </row>
    <row r="25" spans="1:8" ht="15.75" thickTop="1" x14ac:dyDescent="0.25"/>
  </sheetData>
  <mergeCells count="2">
    <mergeCell ref="D4:E4"/>
    <mergeCell ref="F4:G4"/>
  </mergeCells>
  <printOptions horizontalCentered="1"/>
  <pageMargins left="0.7" right="0.7" top="1.25" bottom="0.75" header="0.3" footer="0.3"/>
  <pageSetup scale="66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30A4E-58E7-4207-BB13-BD06BD74AD58}">
  <sheetPr codeName="Sheet15">
    <pageSetUpPr fitToPage="1"/>
  </sheetPr>
  <dimension ref="A2:H18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customWidth="true" style="11" width="49.2851562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296</v>
      </c>
      <c r="B2" s="27"/>
      <c r="C2" s="4"/>
      <c r="D2" s="4"/>
      <c r="E2" s="4"/>
      <c r="F2" s="13"/>
      <c r="G2" s="24" t="s">
        <v>8</v>
      </c>
      <c r="H2" s="24">
        <v>17817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43</v>
      </c>
      <c r="B6" s="28" t="s">
        <v>34</v>
      </c>
      <c r="C6" s="6">
        <v>15</v>
      </c>
      <c r="D6" s="6">
        <v>790816</v>
      </c>
      <c r="E6" s="14">
        <v>215.20000000000002</v>
      </c>
      <c r="F6" s="6">
        <f>'Nonres Energy Solutions - Elec'!$D6*SUMIFS('Realization Rate'!H:H,'Realization Rate'!C:C,$H$2,'Realization Rate'!E:E,'Nonres Energy Solutions - Elec'!$A6)</f>
        <v>746530.304</v>
      </c>
      <c r="G6" s="14">
        <f>'Nonres Energy Solutions - Elec'!$E6*SUMIFS('Realization Rate'!I:I,'Realization Rate'!C:C,$H$2,'Realization Rate'!E:E,'Nonres Energy Solutions - Elec'!$A6)</f>
        <v>213.90880000000001</v>
      </c>
      <c r="H6" s="7">
        <v>72852</v>
      </c>
    </row>
    <row r="7" spans="1:8" ht="13.5" customHeight="1" outlineLevel="2" x14ac:dyDescent="0.25">
      <c r="A7" s="25" t="s">
        <v>37</v>
      </c>
      <c r="B7" s="30" t="s">
        <v>34</v>
      </c>
      <c r="C7" s="26">
        <v>104</v>
      </c>
      <c r="D7" s="6">
        <v>17259163.4859</v>
      </c>
      <c r="E7" s="14">
        <v>2199.2206999999999</v>
      </c>
      <c r="F7" s="6">
        <f>'Nonres Energy Solutions - Elec'!$D7*SUMIFS('Realization Rate'!H:H,'Realization Rate'!C:C,$H$2,'Realization Rate'!E:E,'Nonres Energy Solutions - Elec'!$A7)</f>
        <v>17621605.919103898</v>
      </c>
      <c r="G7" s="14">
        <f>'Nonres Energy Solutions - Elec'!$E7*SUMIFS('Realization Rate'!I:I,'Realization Rate'!C:C,$H$2,'Realization Rate'!E:E,'Nonres Energy Solutions - Elec'!$A7)</f>
        <v>2190.4238172</v>
      </c>
      <c r="H7" s="7">
        <v>1597431.3</v>
      </c>
    </row>
    <row r="8" spans="1:8" outlineLevel="2" x14ac:dyDescent="0.25">
      <c r="A8" s="25" t="s">
        <v>253</v>
      </c>
      <c r="B8" s="30" t="s">
        <v>34</v>
      </c>
      <c r="C8" s="26">
        <v>6</v>
      </c>
      <c r="D8" s="6">
        <v>719047.38</v>
      </c>
      <c r="E8" s="14">
        <v>108.92699999999999</v>
      </c>
      <c r="F8" s="6">
        <f>'Nonres Energy Solutions - Elec'!$D8*SUMIFS('Realization Rate'!H:H,'Realization Rate'!C:C,$H$2,'Realization Rate'!E:E,'Nonres Energy Solutions - Elec'!$A8)</f>
        <v>678780.72671999992</v>
      </c>
      <c r="G8" s="14">
        <f>'Nonres Energy Solutions - Elec'!$E8*SUMIFS('Realization Rate'!I:I,'Realization Rate'!C:C,$H$2,'Realization Rate'!E:E,'Nonres Energy Solutions - Elec'!$A8)</f>
        <v>108.273438</v>
      </c>
      <c r="H8" s="7">
        <v>56962</v>
      </c>
    </row>
    <row r="9" spans="1:8" outlineLevel="2" x14ac:dyDescent="0.25">
      <c r="A9" s="25" t="s">
        <v>255</v>
      </c>
      <c r="B9" s="30" t="s">
        <v>34</v>
      </c>
      <c r="C9" s="26">
        <v>4</v>
      </c>
      <c r="D9" s="6">
        <v>1585080</v>
      </c>
      <c r="E9" s="14">
        <v>187.8</v>
      </c>
      <c r="F9" s="6">
        <f>'Nonres Energy Solutions - Elec'!$D9*SUMIFS('Realization Rate'!H:H,'Realization Rate'!C:C,$H$2,'Realization Rate'!E:E,'Nonres Energy Solutions - Elec'!$A9)</f>
        <v>1496315.52</v>
      </c>
      <c r="G9" s="14">
        <f>'Nonres Energy Solutions - Elec'!$E9*SUMIFS('Realization Rate'!I:I,'Realization Rate'!C:C,$H$2,'Realization Rate'!E:E,'Nonres Energy Solutions - Elec'!$A9)</f>
        <v>186.67320000000001</v>
      </c>
      <c r="H9" s="7">
        <v>120201</v>
      </c>
    </row>
    <row r="10" spans="1:8" outlineLevel="2" x14ac:dyDescent="0.25">
      <c r="A10" s="25" t="s">
        <v>257</v>
      </c>
      <c r="B10" s="30" t="s">
        <v>34</v>
      </c>
      <c r="C10" s="26">
        <v>11</v>
      </c>
      <c r="D10" s="6">
        <v>856728</v>
      </c>
      <c r="E10" s="14">
        <v>168.89999999999998</v>
      </c>
      <c r="F10" s="6">
        <f>'Nonres Energy Solutions - Elec'!$D10*SUMIFS('Realization Rate'!H:H,'Realization Rate'!C:C,$H$2,'Realization Rate'!E:E,'Nonres Energy Solutions - Elec'!$A10)</f>
        <v>808751.23199999996</v>
      </c>
      <c r="G10" s="14">
        <f>'Nonres Energy Solutions - Elec'!$E10*SUMIFS('Realization Rate'!I:I,'Realization Rate'!C:C,$H$2,'Realization Rate'!E:E,'Nonres Energy Solutions - Elec'!$A10)</f>
        <v>167.88659999999999</v>
      </c>
      <c r="H10" s="7">
        <v>24927</v>
      </c>
    </row>
    <row r="11" spans="1:8" outlineLevel="2" x14ac:dyDescent="0.25">
      <c r="A11" s="25" t="s">
        <v>259</v>
      </c>
      <c r="B11" s="30" t="s">
        <v>34</v>
      </c>
      <c r="C11" s="26">
        <v>5</v>
      </c>
      <c r="D11" s="6">
        <v>559455</v>
      </c>
      <c r="E11" s="14">
        <v>36.299999999999997</v>
      </c>
      <c r="F11" s="6">
        <f>'Nonres Energy Solutions - Elec'!$D11*SUMIFS('Realization Rate'!H:H,'Realization Rate'!C:C,$H$2,'Realization Rate'!E:E,'Nonres Energy Solutions - Elec'!$A11)</f>
        <v>528125.52</v>
      </c>
      <c r="G11" s="14">
        <f>'Nonres Energy Solutions - Elec'!$E11*SUMIFS('Realization Rate'!I:I,'Realization Rate'!C:C,$H$2,'Realization Rate'!E:E,'Nonres Energy Solutions - Elec'!$A11)</f>
        <v>36.0822</v>
      </c>
      <c r="H11" s="7">
        <v>27035</v>
      </c>
    </row>
    <row r="12" spans="1:8" outlineLevel="1" x14ac:dyDescent="0.25">
      <c r="A12" s="25"/>
      <c r="B12" s="31" t="s">
        <v>332</v>
      </c>
      <c r="C12" s="32">
        <f t="shared" ref="C12:H12" si="0">SUBTOTAL(9,C6:C11)</f>
        <v>145</v>
      </c>
      <c r="D12" s="33">
        <f t="shared" si="0"/>
        <v>21770289.865899999</v>
      </c>
      <c r="E12" s="34">
        <f t="shared" si="0"/>
        <v>2916.3477000000003</v>
      </c>
      <c r="F12" s="33">
        <f t="shared" si="0"/>
        <v>21880109.221823901</v>
      </c>
      <c r="G12" s="34">
        <f t="shared" si="0"/>
        <v>2903.2480552000002</v>
      </c>
      <c r="H12" s="35">
        <f t="shared" si="0"/>
        <v>1899408.3</v>
      </c>
    </row>
    <row r="13" spans="1:8" outlineLevel="1" x14ac:dyDescent="0.25">
      <c r="A13" s="25"/>
      <c r="B13" s="36"/>
      <c r="C13" s="37"/>
      <c r="D13" s="38"/>
      <c r="E13" s="39"/>
      <c r="F13" s="38"/>
      <c r="G13" s="39"/>
      <c r="H13" s="40"/>
    </row>
    <row r="14" spans="1:8" outlineLevel="2" x14ac:dyDescent="0.25">
      <c r="A14" s="25" t="s">
        <v>264</v>
      </c>
      <c r="B14" s="30" t="s">
        <v>123</v>
      </c>
      <c r="C14" s="26">
        <v>0</v>
      </c>
      <c r="D14" s="6">
        <v>0</v>
      </c>
      <c r="E14" s="14">
        <v>0</v>
      </c>
      <c r="F14" s="6">
        <f>'Nonres Energy Solutions - Elec'!$D14*SUMIFS('Realization Rate'!H:H,'Realization Rate'!C:C,$H$2,'Realization Rate'!E:E,'Nonres Energy Solutions - Elec'!$A14)</f>
        <v>0</v>
      </c>
      <c r="G14" s="14">
        <f>'Nonres Energy Solutions - Elec'!$E14*SUMIFS('Realization Rate'!I:I,'Realization Rate'!C:C,$H$2,'Realization Rate'!E:E,'Nonres Energy Solutions - Elec'!$A14)</f>
        <v>0</v>
      </c>
      <c r="H14" s="7">
        <v>1155061.0100000012</v>
      </c>
    </row>
    <row r="15" spans="1:8" outlineLevel="1" x14ac:dyDescent="0.25">
      <c r="A15" s="25"/>
      <c r="B15" s="31" t="s">
        <v>318</v>
      </c>
      <c r="C15" s="32">
        <f t="shared" ref="C15:H15" si="1">SUBTOTAL(9,C14:C14)</f>
        <v>0</v>
      </c>
      <c r="D15" s="33">
        <f t="shared" si="1"/>
        <v>0</v>
      </c>
      <c r="E15" s="34">
        <f t="shared" si="1"/>
        <v>0</v>
      </c>
      <c r="F15" s="33">
        <f t="shared" si="1"/>
        <v>0</v>
      </c>
      <c r="G15" s="34">
        <f t="shared" si="1"/>
        <v>0</v>
      </c>
      <c r="H15" s="35">
        <f t="shared" si="1"/>
        <v>1155061.0100000012</v>
      </c>
    </row>
    <row r="16" spans="1:8" outlineLevel="1" x14ac:dyDescent="0.25">
      <c r="A16" s="25"/>
      <c r="B16" s="36"/>
      <c r="C16" s="37"/>
      <c r="D16" s="38"/>
      <c r="E16" s="39"/>
      <c r="F16" s="38"/>
      <c r="G16" s="39"/>
      <c r="H16" s="40"/>
    </row>
    <row r="17" spans="1:8" ht="15.75" thickBot="1" x14ac:dyDescent="0.3">
      <c r="A17" s="41"/>
      <c r="B17" s="42" t="s">
        <v>315</v>
      </c>
      <c r="C17" s="43">
        <f t="shared" ref="C17:H17" si="2">SUBTOTAL(9,C6:C14)</f>
        <v>145</v>
      </c>
      <c r="D17" s="44">
        <f t="shared" si="2"/>
        <v>21770289.865899999</v>
      </c>
      <c r="E17" s="45">
        <f t="shared" si="2"/>
        <v>2916.3477000000003</v>
      </c>
      <c r="F17" s="44">
        <f t="shared" si="2"/>
        <v>21880109.221823901</v>
      </c>
      <c r="G17" s="45">
        <f t="shared" si="2"/>
        <v>2903.2480552000002</v>
      </c>
      <c r="H17" s="46">
        <f t="shared" si="2"/>
        <v>3054469.3100000015</v>
      </c>
    </row>
    <row r="18" spans="1:8" ht="15.75" thickTop="1" x14ac:dyDescent="0.25"/>
  </sheetData>
  <mergeCells count="2">
    <mergeCell ref="D4:E4"/>
    <mergeCell ref="F4:G4"/>
  </mergeCells>
  <printOptions horizontalCentered="1"/>
  <pageMargins left="0.7" right="0.7" top="1.25" bottom="0.75" header="0.3" footer="0.3"/>
  <pageSetup scale="68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9E4D-3B95-42EE-A0E2-94F429B02F1A}">
  <sheetPr codeName="Sheet16">
    <pageSetUpPr fitToPage="1"/>
  </sheetPr>
  <dimension ref="A2:H1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297</v>
      </c>
      <c r="B2" s="27"/>
      <c r="C2" s="4"/>
      <c r="D2" s="4"/>
      <c r="E2" s="4"/>
      <c r="F2" s="13"/>
      <c r="G2" s="24" t="s">
        <v>8</v>
      </c>
      <c r="H2" s="24">
        <v>17804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184</v>
      </c>
      <c r="B6" s="28" t="s">
        <v>84</v>
      </c>
      <c r="C6" s="6">
        <v>93</v>
      </c>
      <c r="D6" s="6">
        <v>0</v>
      </c>
      <c r="E6" s="14">
        <v>0</v>
      </c>
      <c r="F6" s="6">
        <f>'Comm New Construction - Elec'!$D6*SUMIFS('Realization Rate'!H:H,'Realization Rate'!C:C,$H$2,'Realization Rate'!E:E,'Comm New Construction - Elec'!$A6)</f>
        <v>0</v>
      </c>
      <c r="G6" s="14">
        <f>'Comm New Construction - Elec'!$E6*SUMIFS('Realization Rate'!I:I,'Realization Rate'!C:C,$H$2,'Realization Rate'!E:E,'Comm New Construction - Elec'!$A6)</f>
        <v>0</v>
      </c>
      <c r="H6" s="7">
        <v>231905</v>
      </c>
    </row>
    <row r="7" spans="1:8" ht="13.5" customHeight="1" outlineLevel="2" x14ac:dyDescent="0.25">
      <c r="A7" s="25" t="s">
        <v>187</v>
      </c>
      <c r="B7" s="30" t="s">
        <v>84</v>
      </c>
      <c r="C7" s="26">
        <v>293</v>
      </c>
      <c r="D7" s="6">
        <v>0</v>
      </c>
      <c r="E7" s="14">
        <v>0</v>
      </c>
      <c r="F7" s="6">
        <f>'Comm New Construction - Elec'!$D7*SUMIFS('Realization Rate'!H:H,'Realization Rate'!C:C,$H$2,'Realization Rate'!E:E,'Comm New Construction - Elec'!$A7)</f>
        <v>0</v>
      </c>
      <c r="G7" s="14">
        <f>'Comm New Construction - Elec'!$E7*SUMIFS('Realization Rate'!I:I,'Realization Rate'!C:C,$H$2,'Realization Rate'!E:E,'Comm New Construction - Elec'!$A7)</f>
        <v>0</v>
      </c>
      <c r="H7" s="7">
        <v>1093027.6800000009</v>
      </c>
    </row>
    <row r="8" spans="1:8" outlineLevel="2" x14ac:dyDescent="0.25">
      <c r="A8" s="25" t="s">
        <v>189</v>
      </c>
      <c r="B8" s="30" t="s">
        <v>84</v>
      </c>
      <c r="C8" s="26">
        <v>62</v>
      </c>
      <c r="D8" s="6">
        <v>31591980</v>
      </c>
      <c r="E8" s="14">
        <v>13034</v>
      </c>
      <c r="F8" s="6">
        <f>'Comm New Construction - Elec'!$D8*SUMIFS('Realization Rate'!H:H,'Realization Rate'!C:C,$H$2,'Realization Rate'!E:E,'Comm New Construction - Elec'!$A8)</f>
        <v>31591980</v>
      </c>
      <c r="G8" s="14">
        <f>'Comm New Construction - Elec'!$E8*SUMIFS('Realization Rate'!I:I,'Realization Rate'!C:C,$H$2,'Realization Rate'!E:E,'Comm New Construction - Elec'!$A8)</f>
        <v>13034</v>
      </c>
      <c r="H8" s="7">
        <v>2893814</v>
      </c>
    </row>
    <row r="9" spans="1:8" outlineLevel="2" x14ac:dyDescent="0.25">
      <c r="A9" s="25" t="s">
        <v>191</v>
      </c>
      <c r="B9" s="30" t="s">
        <v>84</v>
      </c>
      <c r="C9" s="26">
        <v>40</v>
      </c>
      <c r="D9" s="6">
        <v>6560294</v>
      </c>
      <c r="E9" s="14">
        <v>2614</v>
      </c>
      <c r="F9" s="6">
        <f>'Comm New Construction - Elec'!$D9*SUMIFS('Realization Rate'!H:H,'Realization Rate'!C:C,$H$2,'Realization Rate'!E:E,'Comm New Construction - Elec'!$A9)</f>
        <v>6560294</v>
      </c>
      <c r="G9" s="14">
        <f>'Comm New Construction - Elec'!$E9*SUMIFS('Realization Rate'!I:I,'Realization Rate'!C:C,$H$2,'Realization Rate'!E:E,'Comm New Construction - Elec'!$A9)</f>
        <v>2614</v>
      </c>
      <c r="H9" s="7">
        <v>787591</v>
      </c>
    </row>
    <row r="10" spans="1:8" outlineLevel="1" x14ac:dyDescent="0.25">
      <c r="A10" s="25"/>
      <c r="B10" s="31" t="s">
        <v>333</v>
      </c>
      <c r="C10" s="32">
        <f t="shared" ref="C10:H10" si="0">SUBTOTAL(9,C6:C9)</f>
        <v>488</v>
      </c>
      <c r="D10" s="33">
        <f t="shared" si="0"/>
        <v>38152274</v>
      </c>
      <c r="E10" s="34">
        <f t="shared" si="0"/>
        <v>15648</v>
      </c>
      <c r="F10" s="33">
        <f t="shared" si="0"/>
        <v>38152274</v>
      </c>
      <c r="G10" s="34">
        <f t="shared" si="0"/>
        <v>15648</v>
      </c>
      <c r="H10" s="35">
        <f t="shared" si="0"/>
        <v>5006337.6800000006</v>
      </c>
    </row>
    <row r="11" spans="1:8" outlineLevel="1" x14ac:dyDescent="0.25">
      <c r="A11" s="25"/>
      <c r="B11" s="36"/>
      <c r="C11" s="37"/>
      <c r="D11" s="38"/>
      <c r="E11" s="39"/>
      <c r="F11" s="38"/>
      <c r="G11" s="39"/>
      <c r="H11" s="40"/>
    </row>
    <row r="12" spans="1:8" ht="15.75" thickBot="1" x14ac:dyDescent="0.3">
      <c r="A12" s="41"/>
      <c r="B12" s="42" t="s">
        <v>315</v>
      </c>
      <c r="C12" s="43">
        <f t="shared" ref="C12:H12" si="1">SUBTOTAL(9,C6:C9)</f>
        <v>488</v>
      </c>
      <c r="D12" s="44">
        <f t="shared" si="1"/>
        <v>38152274</v>
      </c>
      <c r="E12" s="45">
        <f t="shared" si="1"/>
        <v>15648</v>
      </c>
      <c r="F12" s="44">
        <f t="shared" si="1"/>
        <v>38152274</v>
      </c>
      <c r="G12" s="45">
        <f t="shared" si="1"/>
        <v>15648</v>
      </c>
      <c r="H12" s="46">
        <f t="shared" si="1"/>
        <v>5006337.6800000006</v>
      </c>
    </row>
    <row r="13" spans="1:8" ht="15.75" thickTop="1" x14ac:dyDescent="0.25">
      <c r="C13" s="6"/>
    </row>
    <row r="14" spans="1:8" x14ac:dyDescent="0.25">
      <c r="C14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70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A9C3A-C177-4575-9A59-B34A85A5716F}">
  <sheetPr codeName="Sheet33">
    <pageSetUpPr fitToPage="1"/>
  </sheetPr>
  <dimension ref="A2:H1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314</v>
      </c>
      <c r="B2" s="27"/>
      <c r="C2" s="4"/>
      <c r="D2" s="4"/>
      <c r="E2" s="4"/>
      <c r="F2" s="13"/>
      <c r="G2" s="24" t="s">
        <v>8</v>
      </c>
      <c r="H2" s="24">
        <v>17836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204</v>
      </c>
      <c r="B6" s="28" t="s">
        <v>131</v>
      </c>
      <c r="C6" s="6">
        <v>94</v>
      </c>
      <c r="D6" s="6">
        <v>501501</v>
      </c>
      <c r="E6" s="14">
        <v>255564</v>
      </c>
      <c r="F6" s="6">
        <f>'NonRes L.M. - Elec'!$D6*SUMIFS('Realization Rate'!H:H,'Realization Rate'!C:C,$H$2,'Realization Rate'!E:E,'NonRes L.M. - Elec'!$A6)</f>
        <v>501501</v>
      </c>
      <c r="G6" s="14">
        <f>'NonRes L.M. - Elec'!$E6*SUMIFS('Realization Rate'!I:I,'Realization Rate'!C:C,$H$2,'Realization Rate'!E:E,'NonRes L.M. - Elec'!$A6)</f>
        <v>255564</v>
      </c>
      <c r="H6" s="7">
        <v>7335750</v>
      </c>
    </row>
    <row r="7" spans="1:8" ht="13.5" customHeight="1" outlineLevel="1" x14ac:dyDescent="0.25">
      <c r="B7" s="47" t="s">
        <v>339</v>
      </c>
      <c r="C7" s="33">
        <f t="shared" ref="C7:H7" si="0">SUBTOTAL(9,C6:C6)</f>
        <v>94</v>
      </c>
      <c r="D7" s="33">
        <f t="shared" si="0"/>
        <v>501501</v>
      </c>
      <c r="E7" s="34">
        <f t="shared" si="0"/>
        <v>255564</v>
      </c>
      <c r="F7" s="33">
        <f t="shared" si="0"/>
        <v>501501</v>
      </c>
      <c r="G7" s="34">
        <f t="shared" si="0"/>
        <v>255564</v>
      </c>
      <c r="H7" s="35">
        <f t="shared" si="0"/>
        <v>7335750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thickBot="1" x14ac:dyDescent="0.3">
      <c r="A9" s="49"/>
      <c r="B9" s="50" t="s">
        <v>315</v>
      </c>
      <c r="C9" s="44">
        <f t="shared" ref="C9:H9" si="1">SUBTOTAL(9,C6:C6)</f>
        <v>94</v>
      </c>
      <c r="D9" s="44">
        <f t="shared" si="1"/>
        <v>501501</v>
      </c>
      <c r="E9" s="45">
        <f t="shared" si="1"/>
        <v>255564</v>
      </c>
      <c r="F9" s="44">
        <f t="shared" si="1"/>
        <v>501501</v>
      </c>
      <c r="G9" s="45">
        <f t="shared" si="1"/>
        <v>255564</v>
      </c>
      <c r="H9" s="46">
        <f t="shared" si="1"/>
        <v>7335750</v>
      </c>
    </row>
    <row r="10" spans="1:8" ht="13.5" customHeight="1" thickTop="1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  <row r="14" spans="1:8" x14ac:dyDescent="0.25">
      <c r="C14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71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9CF6-E986-43F9-893C-15986FE3AD82}">
  <sheetPr codeName="Sheet17">
    <pageSetUpPr fitToPage="1"/>
  </sheetPr>
  <dimension ref="A2:H2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298</v>
      </c>
      <c r="B2" s="27"/>
      <c r="C2" s="4"/>
      <c r="D2" s="4"/>
      <c r="E2" s="4"/>
      <c r="F2" s="13"/>
      <c r="G2" s="24" t="s">
        <v>8</v>
      </c>
      <c r="H2" s="24">
        <v>17813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37</v>
      </c>
      <c r="B6" s="28" t="s">
        <v>34</v>
      </c>
      <c r="C6" s="6">
        <v>196</v>
      </c>
      <c r="D6" s="6">
        <v>76269.399999999994</v>
      </c>
      <c r="E6" s="14">
        <v>12.379999999999999</v>
      </c>
      <c r="F6" s="6">
        <f>'Income Qualified MF Housin-Elec'!$D6*SUMIFS('Realization Rate'!H:H,'Realization Rate'!C:C,$H$2,'Realization Rate'!E:E,'Income Qualified MF Housin-Elec'!$A6)</f>
        <v>73676.240399999995</v>
      </c>
      <c r="G6" s="14">
        <f>'Income Qualified MF Housin-Elec'!$E6*SUMIFS('Realization Rate'!I:I,'Realization Rate'!C:C,$H$2,'Realization Rate'!E:E,'Income Qualified MF Housin-Elec'!$A6)</f>
        <v>11.959079999999998</v>
      </c>
      <c r="H6" s="7">
        <v>32078.550000000003</v>
      </c>
    </row>
    <row r="7" spans="1:8" ht="13.5" customHeight="1" outlineLevel="1" x14ac:dyDescent="0.25">
      <c r="B7" s="47" t="s">
        <v>332</v>
      </c>
      <c r="C7" s="33">
        <f t="shared" ref="C7:H7" si="0">SUBTOTAL(9,C6:C6)</f>
        <v>196</v>
      </c>
      <c r="D7" s="33">
        <f t="shared" si="0"/>
        <v>76269.399999999994</v>
      </c>
      <c r="E7" s="34">
        <f t="shared" si="0"/>
        <v>12.379999999999999</v>
      </c>
      <c r="F7" s="33">
        <f t="shared" si="0"/>
        <v>73676.240399999995</v>
      </c>
      <c r="G7" s="34">
        <f t="shared" si="0"/>
        <v>11.959079999999998</v>
      </c>
      <c r="H7" s="35">
        <f t="shared" si="0"/>
        <v>32078.550000000003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outlineLevel="2" x14ac:dyDescent="0.25">
      <c r="A9" s="25" t="s">
        <v>61</v>
      </c>
      <c r="B9" s="30" t="s">
        <v>62</v>
      </c>
      <c r="C9" s="26">
        <v>4</v>
      </c>
      <c r="D9" s="6">
        <v>0</v>
      </c>
      <c r="E9" s="14">
        <v>0</v>
      </c>
      <c r="F9" s="6">
        <f>'Income Qualified MF Housin-Elec'!$D9*SUMIFS('Realization Rate'!H:H,'Realization Rate'!C:C,$H$2,'Realization Rate'!E:E,'Income Qualified MF Housin-Elec'!$A9)</f>
        <v>0</v>
      </c>
      <c r="G9" s="14">
        <f>'Income Qualified MF Housin-Elec'!$E9*SUMIFS('Realization Rate'!I:I,'Realization Rate'!C:C,$H$2,'Realization Rate'!E:E,'Income Qualified MF Housin-Elec'!$A9)</f>
        <v>0</v>
      </c>
      <c r="H9" s="7">
        <v>318</v>
      </c>
    </row>
    <row r="10" spans="1:8" ht="13.5" customHeight="1" outlineLevel="1" x14ac:dyDescent="0.25">
      <c r="A10" s="25"/>
      <c r="B10" s="31" t="s">
        <v>334</v>
      </c>
      <c r="C10" s="32">
        <f t="shared" ref="C10:H10" si="1">SUBTOTAL(9,C9:C9)</f>
        <v>4</v>
      </c>
      <c r="D10" s="33">
        <f t="shared" si="1"/>
        <v>0</v>
      </c>
      <c r="E10" s="34">
        <f t="shared" si="1"/>
        <v>0</v>
      </c>
      <c r="F10" s="33">
        <f t="shared" si="1"/>
        <v>0</v>
      </c>
      <c r="G10" s="34">
        <f t="shared" si="1"/>
        <v>0</v>
      </c>
      <c r="H10" s="35">
        <f t="shared" si="1"/>
        <v>318</v>
      </c>
    </row>
    <row r="11" spans="1:8" ht="13.5" customHeight="1" outlineLevel="1" x14ac:dyDescent="0.25">
      <c r="A11" s="25"/>
      <c r="B11" s="36"/>
      <c r="C11" s="37"/>
      <c r="D11" s="38"/>
      <c r="E11" s="39"/>
      <c r="F11" s="38"/>
      <c r="G11" s="39"/>
      <c r="H11" s="40"/>
    </row>
    <row r="12" spans="1:8" outlineLevel="2" x14ac:dyDescent="0.25">
      <c r="A12" s="25" t="s">
        <v>206</v>
      </c>
      <c r="B12" s="30" t="s">
        <v>126</v>
      </c>
      <c r="C12" s="26">
        <v>129</v>
      </c>
      <c r="D12" s="6">
        <v>0</v>
      </c>
      <c r="E12" s="14">
        <v>0</v>
      </c>
      <c r="F12" s="6">
        <f>'Income Qualified MF Housin-Elec'!$D12*SUMIFS('Realization Rate'!H:H,'Realization Rate'!C:C,$H$2,'Realization Rate'!E:E,'Income Qualified MF Housin-Elec'!$A12)</f>
        <v>0</v>
      </c>
      <c r="G12" s="14">
        <f>'Income Qualified MF Housin-Elec'!$E12*SUMIFS('Realization Rate'!I:I,'Realization Rate'!C:C,$H$2,'Realization Rate'!E:E,'Income Qualified MF Housin-Elec'!$A12)</f>
        <v>0</v>
      </c>
      <c r="H12" s="7">
        <v>44325</v>
      </c>
    </row>
    <row r="13" spans="1:8" outlineLevel="1" x14ac:dyDescent="0.25">
      <c r="A13" s="25"/>
      <c r="B13" s="31" t="s">
        <v>322</v>
      </c>
      <c r="C13" s="32">
        <f t="shared" ref="C13:H13" si="2">SUBTOTAL(9,C12:C12)</f>
        <v>129</v>
      </c>
      <c r="D13" s="33">
        <f t="shared" si="2"/>
        <v>0</v>
      </c>
      <c r="E13" s="34">
        <f t="shared" si="2"/>
        <v>0</v>
      </c>
      <c r="F13" s="33">
        <f t="shared" si="2"/>
        <v>0</v>
      </c>
      <c r="G13" s="34">
        <f t="shared" si="2"/>
        <v>0</v>
      </c>
      <c r="H13" s="35">
        <f t="shared" si="2"/>
        <v>44325</v>
      </c>
    </row>
    <row r="14" spans="1:8" outlineLevel="1" x14ac:dyDescent="0.25">
      <c r="A14" s="25"/>
      <c r="B14" s="36"/>
      <c r="C14" s="37"/>
      <c r="D14" s="38"/>
      <c r="E14" s="39"/>
      <c r="F14" s="38"/>
      <c r="G14" s="39"/>
      <c r="H14" s="40"/>
    </row>
    <row r="15" spans="1:8" outlineLevel="2" x14ac:dyDescent="0.25">
      <c r="A15" s="25" t="s">
        <v>208</v>
      </c>
      <c r="B15" s="30" t="s">
        <v>209</v>
      </c>
      <c r="C15" s="26">
        <v>1737</v>
      </c>
      <c r="D15" s="6">
        <v>64535.660400000037</v>
      </c>
      <c r="E15" s="14">
        <v>12.734500000000008</v>
      </c>
      <c r="F15" s="6">
        <f>'Income Qualified MF Housin-Elec'!$D15*SUMIFS('Realization Rate'!H:H,'Realization Rate'!C:C,$H$2,'Realization Rate'!E:E,'Income Qualified MF Housin-Elec'!$A15)</f>
        <v>62341.447946400032</v>
      </c>
      <c r="G15" s="14">
        <f>'Income Qualified MF Housin-Elec'!$E15*SUMIFS('Realization Rate'!I:I,'Realization Rate'!C:C,$H$2,'Realization Rate'!E:E,'Income Qualified MF Housin-Elec'!$A15)</f>
        <v>12.301527000000007</v>
      </c>
      <c r="H15" s="7">
        <v>45985.850000000006</v>
      </c>
    </row>
    <row r="16" spans="1:8" outlineLevel="2" x14ac:dyDescent="0.25">
      <c r="A16" s="25" t="s">
        <v>211</v>
      </c>
      <c r="B16" s="30" t="s">
        <v>209</v>
      </c>
      <c r="C16" s="26">
        <v>29</v>
      </c>
      <c r="D16" s="6">
        <v>5645.4056999999993</v>
      </c>
      <c r="E16" s="14">
        <v>0</v>
      </c>
      <c r="F16" s="6">
        <f>'Income Qualified MF Housin-Elec'!$D16*SUMIFS('Realization Rate'!H:H,'Realization Rate'!C:C,$H$2,'Realization Rate'!E:E,'Income Qualified MF Housin-Elec'!$A16)</f>
        <v>5645.4056999999993</v>
      </c>
      <c r="G16" s="14">
        <f>'Income Qualified MF Housin-Elec'!$E16*SUMIFS('Realization Rate'!I:I,'Realization Rate'!C:C,$H$2,'Realization Rate'!E:E,'Income Qualified MF Housin-Elec'!$A16)</f>
        <v>0</v>
      </c>
      <c r="H16" s="7">
        <v>330.6</v>
      </c>
    </row>
    <row r="17" spans="1:8" outlineLevel="2" x14ac:dyDescent="0.25">
      <c r="A17" s="25" t="s">
        <v>213</v>
      </c>
      <c r="B17" s="30" t="s">
        <v>209</v>
      </c>
      <c r="C17" s="26">
        <v>29</v>
      </c>
      <c r="D17" s="6">
        <v>5801.9817000000003</v>
      </c>
      <c r="E17" s="14">
        <v>0.62930000000000008</v>
      </c>
      <c r="F17" s="6">
        <f>'Income Qualified MF Housin-Elec'!$D17*SUMIFS('Realization Rate'!H:H,'Realization Rate'!C:C,$H$2,'Realization Rate'!E:E,'Income Qualified MF Housin-Elec'!$A17)</f>
        <v>5801.9817000000003</v>
      </c>
      <c r="G17" s="14">
        <f>'Income Qualified MF Housin-Elec'!$E17*SUMIFS('Realization Rate'!I:I,'Realization Rate'!C:C,$H$2,'Realization Rate'!E:E,'Income Qualified MF Housin-Elec'!$A17)</f>
        <v>0.62930000000000008</v>
      </c>
      <c r="H17" s="7">
        <v>401.93999999999994</v>
      </c>
    </row>
    <row r="18" spans="1:8" outlineLevel="2" x14ac:dyDescent="0.25">
      <c r="A18" s="25" t="s">
        <v>215</v>
      </c>
      <c r="B18" s="30" t="s">
        <v>209</v>
      </c>
      <c r="C18" s="26">
        <v>10</v>
      </c>
      <c r="D18" s="6">
        <v>206.17500000000001</v>
      </c>
      <c r="E18" s="14">
        <v>0.1401</v>
      </c>
      <c r="F18" s="6">
        <f>'Income Qualified MF Housin-Elec'!$D18*SUMIFS('Realization Rate'!H:H,'Realization Rate'!C:C,$H$2,'Realization Rate'!E:E,'Income Qualified MF Housin-Elec'!$A18)</f>
        <v>206.17500000000001</v>
      </c>
      <c r="G18" s="14">
        <f>'Income Qualified MF Housin-Elec'!$E18*SUMIFS('Realization Rate'!I:I,'Realization Rate'!C:C,$H$2,'Realization Rate'!E:E,'Income Qualified MF Housin-Elec'!$A18)</f>
        <v>0.1401</v>
      </c>
      <c r="H18" s="7">
        <v>36.5</v>
      </c>
    </row>
    <row r="19" spans="1:8" outlineLevel="2" x14ac:dyDescent="0.25">
      <c r="A19" s="25" t="s">
        <v>217</v>
      </c>
      <c r="B19" s="30" t="s">
        <v>209</v>
      </c>
      <c r="C19" s="26">
        <v>10</v>
      </c>
      <c r="D19" s="6">
        <v>597.61830000000009</v>
      </c>
      <c r="E19" s="14">
        <v>0.17330000000000001</v>
      </c>
      <c r="F19" s="6">
        <f>'Income Qualified MF Housin-Elec'!$D19*SUMIFS('Realization Rate'!H:H,'Realization Rate'!C:C,$H$2,'Realization Rate'!E:E,'Income Qualified MF Housin-Elec'!$A19)</f>
        <v>597.61830000000009</v>
      </c>
      <c r="G19" s="14">
        <f>'Income Qualified MF Housin-Elec'!$E19*SUMIFS('Realization Rate'!I:I,'Realization Rate'!C:C,$H$2,'Realization Rate'!E:E,'Income Qualified MF Housin-Elec'!$A19)</f>
        <v>0.17330000000000001</v>
      </c>
      <c r="H19" s="7">
        <v>36.5</v>
      </c>
    </row>
    <row r="20" spans="1:8" outlineLevel="2" x14ac:dyDescent="0.25">
      <c r="A20" s="25" t="s">
        <v>219</v>
      </c>
      <c r="B20" s="30" t="s">
        <v>209</v>
      </c>
      <c r="C20" s="26">
        <v>18</v>
      </c>
      <c r="D20" s="6">
        <v>667.11599999999999</v>
      </c>
      <c r="E20" s="14">
        <v>7.5999999999999998E-2</v>
      </c>
      <c r="F20" s="6">
        <f>'Income Qualified MF Housin-Elec'!$D20*SUMIFS('Realization Rate'!H:H,'Realization Rate'!C:C,$H$2,'Realization Rate'!E:E,'Income Qualified MF Housin-Elec'!$A20)</f>
        <v>644.43405599999994</v>
      </c>
      <c r="G20" s="14">
        <f>'Income Qualified MF Housin-Elec'!$E20*SUMIFS('Realization Rate'!I:I,'Realization Rate'!C:C,$H$2,'Realization Rate'!E:E,'Income Qualified MF Housin-Elec'!$A20)</f>
        <v>7.3415999999999995E-2</v>
      </c>
      <c r="H20" s="7">
        <v>19.8</v>
      </c>
    </row>
    <row r="21" spans="1:8" outlineLevel="1" x14ac:dyDescent="0.25">
      <c r="A21" s="25"/>
      <c r="B21" s="31" t="s">
        <v>335</v>
      </c>
      <c r="C21" s="32">
        <f t="shared" ref="C21:H21" si="3">SUBTOTAL(9,C15:C20)</f>
        <v>1833</v>
      </c>
      <c r="D21" s="33">
        <f t="shared" si="3"/>
        <v>77453.957100000043</v>
      </c>
      <c r="E21" s="34">
        <f t="shared" si="3"/>
        <v>13.753200000000009</v>
      </c>
      <c r="F21" s="33">
        <f t="shared" si="3"/>
        <v>75237.062702400042</v>
      </c>
      <c r="G21" s="34">
        <f t="shared" si="3"/>
        <v>13.317643000000007</v>
      </c>
      <c r="H21" s="35">
        <f t="shared" si="3"/>
        <v>46811.19000000001</v>
      </c>
    </row>
    <row r="22" spans="1:8" outlineLevel="1" x14ac:dyDescent="0.25">
      <c r="A22" s="25"/>
      <c r="B22" s="36"/>
      <c r="C22" s="37"/>
      <c r="D22" s="38"/>
      <c r="E22" s="39"/>
      <c r="F22" s="38"/>
      <c r="G22" s="39"/>
      <c r="H22" s="40"/>
    </row>
    <row r="23" spans="1:8" ht="15.75" thickBot="1" x14ac:dyDescent="0.3">
      <c r="A23" s="41"/>
      <c r="B23" s="42" t="s">
        <v>315</v>
      </c>
      <c r="C23" s="43">
        <f t="shared" ref="C23:H23" si="4">SUBTOTAL(9,C6:C20)</f>
        <v>2162</v>
      </c>
      <c r="D23" s="44">
        <f t="shared" si="4"/>
        <v>153723.35710000002</v>
      </c>
      <c r="E23" s="45">
        <f t="shared" si="4"/>
        <v>26.133200000000009</v>
      </c>
      <c r="F23" s="44">
        <f t="shared" si="4"/>
        <v>148913.30310240004</v>
      </c>
      <c r="G23" s="45">
        <f t="shared" si="4"/>
        <v>25.276723000000011</v>
      </c>
      <c r="H23" s="46">
        <f t="shared" si="4"/>
        <v>123532.74000000002</v>
      </c>
    </row>
    <row r="24" spans="1:8" ht="15.75" thickTop="1" x14ac:dyDescent="0.25"/>
  </sheetData>
  <mergeCells count="2">
    <mergeCell ref="D4:E4"/>
    <mergeCell ref="F4:G4"/>
  </mergeCells>
  <printOptions horizontalCentered="1"/>
  <pageMargins left="0.7" right="0.7" top="1.25" bottom="0.75" header="0.3" footer="0.3"/>
  <pageSetup scale="64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22B59-D334-4157-BBA5-E895C40CE646}">
  <sheetPr codeName="Sheet18">
    <pageSetUpPr fitToPage="1"/>
  </sheetPr>
  <dimension ref="A1:H13"/>
  <sheetViews>
    <sheetView view="pageLayout" zoomScale="90" zoomScaleNormal="90" zoomScalePageLayoutView="90" workbookViewId="0"/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1" spans="1:8" ht="13.5" customHeight="1" x14ac:dyDescent="0.25">
      <c r="A1" s="1" t="s">
        <v>299</v>
      </c>
      <c r="B1" s="27"/>
      <c r="C1" s="4"/>
      <c r="D1" s="4"/>
      <c r="E1" s="4"/>
      <c r="F1" s="13"/>
      <c r="G1" s="24" t="s">
        <v>8</v>
      </c>
      <c r="H1" s="24">
        <v>17848</v>
      </c>
    </row>
    <row r="2" spans="1:8" ht="13.5" customHeight="1" x14ac:dyDescent="0.25"/>
    <row r="3" spans="1:8" ht="13.5" customHeight="1" x14ac:dyDescent="0.25">
      <c r="A3" s="1"/>
      <c r="B3" s="27"/>
      <c r="C3" s="4"/>
      <c r="D3" s="51" t="s">
        <v>5</v>
      </c>
      <c r="E3" s="51"/>
      <c r="F3" s="51" t="s">
        <v>6</v>
      </c>
      <c r="G3" s="51"/>
      <c r="H3" s="8"/>
    </row>
    <row r="4" spans="1:8" ht="13.5" customHeight="1" x14ac:dyDescent="0.25">
      <c r="A4" s="3" t="s">
        <v>0</v>
      </c>
      <c r="B4" s="29"/>
      <c r="C4" s="15" t="s">
        <v>1</v>
      </c>
      <c r="D4" s="16" t="s">
        <v>319</v>
      </c>
      <c r="E4" s="16" t="s">
        <v>320</v>
      </c>
      <c r="F4" s="17" t="s">
        <v>319</v>
      </c>
      <c r="G4" s="17" t="s">
        <v>320</v>
      </c>
      <c r="H4" s="18" t="s">
        <v>2</v>
      </c>
    </row>
    <row r="5" spans="1:8" ht="13.5" customHeight="1" outlineLevel="2" x14ac:dyDescent="0.25">
      <c r="A5" s="11" t="s">
        <v>328</v>
      </c>
      <c r="B5" s="28" t="s">
        <v>328</v>
      </c>
      <c r="C5" s="6"/>
      <c r="E5" s="14"/>
      <c r="F5" s="6">
        <f>'NonRes Education - Elec'!$D5*SUMIFS('Realization Rate'!H:H,'Realization Rate'!C:C,$H$1,'Realization Rate'!E:E,'NonRes Education - Elec'!$A5)</f>
        <v>0</v>
      </c>
      <c r="G5" s="14">
        <f>'NonRes Education - Elec'!$E5*SUMIFS('Realization Rate'!I:I,'Realization Rate'!C:C,$H$1,'Realization Rate'!E:E,'NonRes Education - Elec'!$A5)</f>
        <v>0</v>
      </c>
    </row>
    <row r="6" spans="1:8" ht="13.5" customHeight="1" outlineLevel="1" x14ac:dyDescent="0.25">
      <c r="B6" s="47" t="s">
        <v>329</v>
      </c>
      <c r="C6" s="33">
        <f t="shared" ref="C6:H6" si="0">SUBTOTAL(9,C5:C5)</f>
        <v>0</v>
      </c>
      <c r="D6" s="33">
        <f t="shared" si="0"/>
        <v>0</v>
      </c>
      <c r="E6" s="34">
        <f t="shared" si="0"/>
        <v>0</v>
      </c>
      <c r="F6" s="33">
        <f t="shared" si="0"/>
        <v>0</v>
      </c>
      <c r="G6" s="34">
        <f t="shared" si="0"/>
        <v>0</v>
      </c>
      <c r="H6" s="35">
        <f t="shared" si="0"/>
        <v>0</v>
      </c>
    </row>
    <row r="7" spans="1:8" ht="13.5" customHeight="1" outlineLevel="1" x14ac:dyDescent="0.25">
      <c r="B7" s="48"/>
      <c r="C7" s="38"/>
      <c r="D7" s="38"/>
      <c r="E7" s="39"/>
      <c r="F7" s="38"/>
      <c r="G7" s="39"/>
      <c r="H7" s="40"/>
    </row>
    <row r="8" spans="1:8" ht="13.5" customHeight="1" thickBot="1" x14ac:dyDescent="0.3">
      <c r="A8" s="49"/>
      <c r="B8" s="50" t="s">
        <v>315</v>
      </c>
      <c r="C8" s="44">
        <f t="shared" ref="C8:H8" si="1">SUBTOTAL(9,C5:C5)</f>
        <v>0</v>
      </c>
      <c r="D8" s="44">
        <f t="shared" si="1"/>
        <v>0</v>
      </c>
      <c r="E8" s="45">
        <f t="shared" si="1"/>
        <v>0</v>
      </c>
      <c r="F8" s="44">
        <f t="shared" si="1"/>
        <v>0</v>
      </c>
      <c r="G8" s="45">
        <f t="shared" si="1"/>
        <v>0</v>
      </c>
      <c r="H8" s="46">
        <f t="shared" si="1"/>
        <v>0</v>
      </c>
    </row>
    <row r="9" spans="1:8" ht="13.5" customHeight="1" thickTop="1" x14ac:dyDescent="0.25">
      <c r="C9" s="6"/>
    </row>
    <row r="10" spans="1:8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</sheetData>
  <mergeCells count="2">
    <mergeCell ref="D3:E3"/>
    <mergeCell ref="F3:G3"/>
  </mergeCells>
  <printOptions horizontalCentered="1"/>
  <pageMargins left="0.7" right="0.7" top="1.25" bottom="0.75" header="0.3" footer="0.3"/>
  <pageSetup scale="72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6A569-A6E7-4700-8EC2-2252708B8BE9}">
  <sheetPr codeName="Sheet19">
    <pageSetUpPr fitToPage="1"/>
  </sheetPr>
  <dimension ref="A2:H1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300</v>
      </c>
      <c r="B2" s="27"/>
      <c r="C2" s="4"/>
      <c r="D2" s="4"/>
      <c r="E2" s="4"/>
      <c r="F2" s="13"/>
      <c r="G2" s="24" t="s">
        <v>8</v>
      </c>
      <c r="H2" s="24">
        <v>17838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83</v>
      </c>
      <c r="B6" s="28" t="s">
        <v>84</v>
      </c>
      <c r="C6" s="6">
        <v>47</v>
      </c>
      <c r="D6" s="6">
        <v>0</v>
      </c>
      <c r="E6" s="14">
        <v>0</v>
      </c>
      <c r="F6" s="6">
        <f>'Trees - Elec'!$D6*SUMIFS('Realization Rate'!H:H,'Realization Rate'!C:C,$H$2,'Realization Rate'!E:E,'Trees - Elec'!$A6)</f>
        <v>0</v>
      </c>
      <c r="G6" s="14">
        <f>'Trees - Elec'!$E6*SUMIFS('Realization Rate'!I:I,'Realization Rate'!C:C,$H$2,'Realization Rate'!E:E,'Trees - Elec'!$A6)</f>
        <v>0</v>
      </c>
      <c r="H6" s="7">
        <v>71146.2</v>
      </c>
    </row>
    <row r="7" spans="1:8" ht="13.5" customHeight="1" outlineLevel="1" x14ac:dyDescent="0.25">
      <c r="B7" s="47" t="s">
        <v>333</v>
      </c>
      <c r="C7" s="33">
        <f t="shared" ref="C7:H7" si="0">SUBTOTAL(9,C6:C6)</f>
        <v>47</v>
      </c>
      <c r="D7" s="33">
        <f t="shared" si="0"/>
        <v>0</v>
      </c>
      <c r="E7" s="34">
        <f t="shared" si="0"/>
        <v>0</v>
      </c>
      <c r="F7" s="33">
        <f t="shared" si="0"/>
        <v>0</v>
      </c>
      <c r="G7" s="34">
        <f t="shared" si="0"/>
        <v>0</v>
      </c>
      <c r="H7" s="35">
        <f t="shared" si="0"/>
        <v>71146.2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thickBot="1" x14ac:dyDescent="0.3">
      <c r="A9" s="49"/>
      <c r="B9" s="50" t="s">
        <v>315</v>
      </c>
      <c r="C9" s="44">
        <f t="shared" ref="C9:H9" si="1">SUBTOTAL(9,C6:C6)</f>
        <v>47</v>
      </c>
      <c r="D9" s="44">
        <f t="shared" si="1"/>
        <v>0</v>
      </c>
      <c r="E9" s="45">
        <f t="shared" si="1"/>
        <v>0</v>
      </c>
      <c r="F9" s="44">
        <f t="shared" si="1"/>
        <v>0</v>
      </c>
      <c r="G9" s="45">
        <f t="shared" si="1"/>
        <v>0</v>
      </c>
      <c r="H9" s="46">
        <f t="shared" si="1"/>
        <v>71146.2</v>
      </c>
    </row>
    <row r="10" spans="1:8" ht="13.5" customHeight="1" thickTop="1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  <row r="14" spans="1:8" x14ac:dyDescent="0.25">
      <c r="C14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71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E2D31-F50B-49DD-A632-C4C053BC7877}">
  <sheetPr codeName="Sheet20">
    <pageSetUpPr fitToPage="1"/>
  </sheetPr>
  <dimension ref="A1:H13"/>
  <sheetViews>
    <sheetView view="pageLayout" zoomScale="90" zoomScaleNormal="90" zoomScalePageLayoutView="90" workbookViewId="0"/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1" spans="1:8" ht="13.5" customHeight="1" x14ac:dyDescent="0.25">
      <c r="A1" s="1" t="s">
        <v>301</v>
      </c>
      <c r="B1" s="27"/>
      <c r="C1" s="4"/>
      <c r="D1" s="4"/>
      <c r="E1" s="4"/>
      <c r="F1" s="13"/>
      <c r="G1" s="24" t="s">
        <v>8</v>
      </c>
      <c r="H1" s="24">
        <v>17842</v>
      </c>
    </row>
    <row r="2" spans="1:8" ht="13.5" customHeight="1" x14ac:dyDescent="0.25"/>
    <row r="3" spans="1:8" ht="13.5" customHeight="1" x14ac:dyDescent="0.25">
      <c r="A3" s="1"/>
      <c r="B3" s="27"/>
      <c r="C3" s="4"/>
      <c r="D3" s="51" t="s">
        <v>5</v>
      </c>
      <c r="E3" s="51"/>
      <c r="F3" s="51" t="s">
        <v>6</v>
      </c>
      <c r="G3" s="51"/>
      <c r="H3" s="8"/>
    </row>
    <row r="4" spans="1:8" ht="13.5" customHeight="1" x14ac:dyDescent="0.25">
      <c r="A4" s="3" t="s">
        <v>0</v>
      </c>
      <c r="B4" s="29"/>
      <c r="C4" s="15" t="s">
        <v>1</v>
      </c>
      <c r="D4" s="16" t="s">
        <v>319</v>
      </c>
      <c r="E4" s="16" t="s">
        <v>320</v>
      </c>
      <c r="F4" s="17" t="s">
        <v>319</v>
      </c>
      <c r="G4" s="17" t="s">
        <v>320</v>
      </c>
      <c r="H4" s="18" t="s">
        <v>2</v>
      </c>
    </row>
    <row r="5" spans="1:8" ht="13.5" customHeight="1" outlineLevel="2" x14ac:dyDescent="0.25">
      <c r="A5" s="11" t="s">
        <v>328</v>
      </c>
      <c r="B5" s="28" t="s">
        <v>328</v>
      </c>
      <c r="C5" s="6"/>
      <c r="E5" s="14"/>
      <c r="F5" s="6">
        <f>'Assessments - Elec'!$D5*SUMIFS('Realization Rate'!H:H,'Realization Rate'!C:C,$H$1,'Realization Rate'!E:E,'Assessments - Elec'!$A5)</f>
        <v>0</v>
      </c>
      <c r="G5" s="14">
        <f>'Assessments - Elec'!$E5*SUMIFS('Realization Rate'!I:I,'Realization Rate'!C:C,$H$1,'Realization Rate'!E:E,'Assessments - Elec'!$A5)</f>
        <v>0</v>
      </c>
    </row>
    <row r="6" spans="1:8" ht="13.5" customHeight="1" outlineLevel="1" x14ac:dyDescent="0.25">
      <c r="B6" s="47" t="s">
        <v>329</v>
      </c>
      <c r="C6" s="33">
        <f t="shared" ref="C6:H6" si="0">SUBTOTAL(9,C5:C5)</f>
        <v>0</v>
      </c>
      <c r="D6" s="33">
        <f t="shared" si="0"/>
        <v>0</v>
      </c>
      <c r="E6" s="34">
        <f t="shared" si="0"/>
        <v>0</v>
      </c>
      <c r="F6" s="33">
        <f t="shared" si="0"/>
        <v>0</v>
      </c>
      <c r="G6" s="34">
        <f t="shared" si="0"/>
        <v>0</v>
      </c>
      <c r="H6" s="35">
        <f t="shared" si="0"/>
        <v>0</v>
      </c>
    </row>
    <row r="7" spans="1:8" ht="13.5" customHeight="1" outlineLevel="1" x14ac:dyDescent="0.25">
      <c r="B7" s="48"/>
      <c r="C7" s="38"/>
      <c r="D7" s="38"/>
      <c r="E7" s="39"/>
      <c r="F7" s="38"/>
      <c r="G7" s="39"/>
      <c r="H7" s="40"/>
    </row>
    <row r="8" spans="1:8" ht="13.5" customHeight="1" thickBot="1" x14ac:dyDescent="0.3">
      <c r="A8" s="49"/>
      <c r="B8" s="50" t="s">
        <v>315</v>
      </c>
      <c r="C8" s="44">
        <f t="shared" ref="C8:H8" si="1">SUBTOTAL(9,C5:C5)</f>
        <v>0</v>
      </c>
      <c r="D8" s="44">
        <f t="shared" si="1"/>
        <v>0</v>
      </c>
      <c r="E8" s="45">
        <f t="shared" si="1"/>
        <v>0</v>
      </c>
      <c r="F8" s="44">
        <f t="shared" si="1"/>
        <v>0</v>
      </c>
      <c r="G8" s="45">
        <f t="shared" si="1"/>
        <v>0</v>
      </c>
      <c r="H8" s="46">
        <f t="shared" si="1"/>
        <v>0</v>
      </c>
    </row>
    <row r="9" spans="1:8" ht="13.5" customHeight="1" thickTop="1" x14ac:dyDescent="0.25">
      <c r="C9" s="6"/>
    </row>
    <row r="10" spans="1:8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</sheetData>
  <mergeCells count="2">
    <mergeCell ref="D3:E3"/>
    <mergeCell ref="F3:G3"/>
  </mergeCells>
  <printOptions horizontalCentered="1"/>
  <pageMargins left="0.7" right="0.7" top="1.25" bottom="0.75" header="0.3" footer="0.3"/>
  <pageSetup scale="72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D1739-F3B4-44F7-B855-C9D370D97908}">
  <sheetPr codeName="Sheet21">
    <pageSetUpPr fitToPage="1"/>
  </sheetPr>
  <dimension ref="A2:H18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302</v>
      </c>
      <c r="B2" s="27"/>
      <c r="C2" s="4"/>
      <c r="D2" s="4"/>
      <c r="E2" s="4"/>
      <c r="F2" s="13"/>
      <c r="G2" s="24" t="s">
        <v>8</v>
      </c>
      <c r="H2" s="24">
        <v>98856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336</v>
      </c>
      <c r="E5" s="16" t="s">
        <v>337</v>
      </c>
      <c r="F5" s="17" t="s">
        <v>336</v>
      </c>
      <c r="G5" s="17" t="s">
        <v>337</v>
      </c>
      <c r="H5" s="18" t="s">
        <v>2</v>
      </c>
    </row>
    <row r="6" spans="1:8" ht="13.5" customHeight="1" outlineLevel="2" x14ac:dyDescent="0.25">
      <c r="A6" s="11" t="s">
        <v>51</v>
      </c>
      <c r="B6" s="28" t="s">
        <v>101</v>
      </c>
      <c r="C6" s="6">
        <v>10006</v>
      </c>
      <c r="D6" s="6">
        <v>884699.24640003289</v>
      </c>
      <c r="E6" s="14">
        <v>14618.830199999578</v>
      </c>
      <c r="F6" s="6">
        <f>'Res Equipment - Gas'!$D6*SUMIFS('Realization Rate'!H:H,'Realization Rate'!C:C,$H$2,'Realization Rate'!E:E,'Res Equipment - Gas'!$A6)</f>
        <v>831617.29161603085</v>
      </c>
      <c r="G6" s="14">
        <f>'Res Equipment - Gas'!$E6*SUMIFS('Realization Rate'!I:I,'Realization Rate'!C:C,$H$2,'Realization Rate'!E:E,'Res Equipment - Gas'!$A6)</f>
        <v>13741.700387999603</v>
      </c>
      <c r="H6" s="7">
        <v>1751300</v>
      </c>
    </row>
    <row r="7" spans="1:8" ht="13.5" customHeight="1" outlineLevel="1" x14ac:dyDescent="0.25">
      <c r="B7" s="47" t="s">
        <v>316</v>
      </c>
      <c r="C7" s="33">
        <f t="shared" ref="C7:H7" si="0">SUBTOTAL(9,C6:C6)</f>
        <v>10006</v>
      </c>
      <c r="D7" s="33">
        <f t="shared" si="0"/>
        <v>884699.24640003289</v>
      </c>
      <c r="E7" s="34">
        <f t="shared" si="0"/>
        <v>14618.830199999578</v>
      </c>
      <c r="F7" s="33">
        <f t="shared" si="0"/>
        <v>831617.29161603085</v>
      </c>
      <c r="G7" s="34">
        <f t="shared" si="0"/>
        <v>13741.700387999603</v>
      </c>
      <c r="H7" s="35">
        <f t="shared" si="0"/>
        <v>1751300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outlineLevel="2" x14ac:dyDescent="0.25">
      <c r="A9" s="25" t="s">
        <v>117</v>
      </c>
      <c r="B9" s="30" t="s">
        <v>115</v>
      </c>
      <c r="C9" s="26">
        <v>3086</v>
      </c>
      <c r="D9" s="6">
        <v>98014.234700000772</v>
      </c>
      <c r="E9" s="14">
        <v>1619.0345999999872</v>
      </c>
      <c r="F9" s="6">
        <f>'Res Equipment - Gas'!$D9*SUMIFS('Realization Rate'!H:H,'Realization Rate'!C:C,$H$2,'Realization Rate'!E:E,'Res Equipment - Gas'!$A9)</f>
        <v>98014.234700000772</v>
      </c>
      <c r="G9" s="14">
        <f>'Res Equipment - Gas'!$E9*SUMIFS('Realization Rate'!I:I,'Realization Rate'!C:C,$H$2,'Realization Rate'!E:E,'Res Equipment - Gas'!$A9)</f>
        <v>1619.0345999999872</v>
      </c>
      <c r="H9" s="7">
        <v>139327.10999999975</v>
      </c>
    </row>
    <row r="10" spans="1:8" ht="13.5" customHeight="1" outlineLevel="1" x14ac:dyDescent="0.25">
      <c r="A10" s="25"/>
      <c r="B10" s="31" t="s">
        <v>317</v>
      </c>
      <c r="C10" s="32">
        <f t="shared" ref="C10:H10" si="1">SUBTOTAL(9,C9:C9)</f>
        <v>3086</v>
      </c>
      <c r="D10" s="33">
        <f t="shared" si="1"/>
        <v>98014.234700000772</v>
      </c>
      <c r="E10" s="34">
        <f t="shared" si="1"/>
        <v>1619.0345999999872</v>
      </c>
      <c r="F10" s="33">
        <f t="shared" si="1"/>
        <v>98014.234700000772</v>
      </c>
      <c r="G10" s="34">
        <f t="shared" si="1"/>
        <v>1619.0345999999872</v>
      </c>
      <c r="H10" s="35">
        <f t="shared" si="1"/>
        <v>139327.10999999975</v>
      </c>
    </row>
    <row r="11" spans="1:8" ht="13.5" customHeight="1" outlineLevel="1" x14ac:dyDescent="0.25">
      <c r="A11" s="25"/>
      <c r="B11" s="36"/>
      <c r="C11" s="37"/>
      <c r="D11" s="38"/>
      <c r="E11" s="39"/>
      <c r="F11" s="38"/>
      <c r="G11" s="39"/>
      <c r="H11" s="40"/>
    </row>
    <row r="12" spans="1:8" outlineLevel="2" x14ac:dyDescent="0.25">
      <c r="A12" s="25" t="s">
        <v>122</v>
      </c>
      <c r="B12" s="30" t="s">
        <v>123</v>
      </c>
      <c r="C12" s="26">
        <v>2</v>
      </c>
      <c r="D12" s="6">
        <v>0</v>
      </c>
      <c r="E12" s="14">
        <v>0</v>
      </c>
      <c r="F12" s="6">
        <f>'Res Equipment - Gas'!$D12*SUMIFS('Realization Rate'!H:H,'Realization Rate'!C:C,$H$2,'Realization Rate'!E:E,'Res Equipment - Gas'!$A12)</f>
        <v>0</v>
      </c>
      <c r="G12" s="14">
        <f>'Res Equipment - Gas'!$E12*SUMIFS('Realization Rate'!I:I,'Realization Rate'!C:C,$H$2,'Realization Rate'!E:E,'Res Equipment - Gas'!$A12)</f>
        <v>0</v>
      </c>
      <c r="H12" s="7">
        <v>60.91</v>
      </c>
    </row>
    <row r="13" spans="1:8" outlineLevel="1" x14ac:dyDescent="0.25">
      <c r="A13" s="25"/>
      <c r="B13" s="31" t="s">
        <v>318</v>
      </c>
      <c r="C13" s="32">
        <f t="shared" ref="C13:H13" si="2">SUBTOTAL(9,C12:C12)</f>
        <v>2</v>
      </c>
      <c r="D13" s="33">
        <f t="shared" si="2"/>
        <v>0</v>
      </c>
      <c r="E13" s="34">
        <f t="shared" si="2"/>
        <v>0</v>
      </c>
      <c r="F13" s="33">
        <f t="shared" si="2"/>
        <v>0</v>
      </c>
      <c r="G13" s="34">
        <f t="shared" si="2"/>
        <v>0</v>
      </c>
      <c r="H13" s="35">
        <f t="shared" si="2"/>
        <v>60.91</v>
      </c>
    </row>
    <row r="14" spans="1:8" outlineLevel="1" x14ac:dyDescent="0.25">
      <c r="A14" s="25"/>
      <c r="B14" s="36"/>
      <c r="C14" s="37"/>
      <c r="D14" s="38"/>
      <c r="E14" s="39"/>
      <c r="F14" s="38"/>
      <c r="G14" s="39"/>
      <c r="H14" s="40"/>
    </row>
    <row r="15" spans="1:8" ht="15.75" thickBot="1" x14ac:dyDescent="0.3">
      <c r="A15" s="41"/>
      <c r="B15" s="42" t="s">
        <v>315</v>
      </c>
      <c r="C15" s="43">
        <f t="shared" ref="C15:H15" si="3">SUBTOTAL(9,C6:C12)</f>
        <v>13094</v>
      </c>
      <c r="D15" s="44">
        <f t="shared" si="3"/>
        <v>982713.48110003362</v>
      </c>
      <c r="E15" s="45">
        <f t="shared" si="3"/>
        <v>16237.864799999566</v>
      </c>
      <c r="F15" s="44">
        <f t="shared" si="3"/>
        <v>929631.52631603158</v>
      </c>
      <c r="G15" s="45">
        <f t="shared" si="3"/>
        <v>15360.734987999589</v>
      </c>
      <c r="H15" s="46">
        <f t="shared" si="3"/>
        <v>1890688.0199999998</v>
      </c>
    </row>
    <row r="16" spans="1:8" ht="15.75" thickTop="1" x14ac:dyDescent="0.25">
      <c r="C16" s="6"/>
    </row>
    <row r="17" spans="3:3" x14ac:dyDescent="0.25">
      <c r="C17" s="6"/>
    </row>
    <row r="18" spans="3:3" x14ac:dyDescent="0.25">
      <c r="C18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66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1E2F-2434-4BE8-9C03-EF3769BE0549}">
  <sheetPr codeName="Sheet22">
    <pageSetUpPr fitToPage="1"/>
  </sheetPr>
  <dimension ref="A2:H18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303</v>
      </c>
      <c r="B2" s="27"/>
      <c r="C2" s="4"/>
      <c r="D2" s="4"/>
      <c r="E2" s="4"/>
      <c r="F2" s="13"/>
      <c r="G2" s="24" t="s">
        <v>8</v>
      </c>
      <c r="H2" s="24">
        <v>98855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336</v>
      </c>
      <c r="E5" s="16" t="s">
        <v>337</v>
      </c>
      <c r="F5" s="17" t="s">
        <v>336</v>
      </c>
      <c r="G5" s="17" t="s">
        <v>337</v>
      </c>
      <c r="H5" s="18" t="s">
        <v>2</v>
      </c>
    </row>
    <row r="6" spans="1:8" ht="13.5" customHeight="1" outlineLevel="2" x14ac:dyDescent="0.25">
      <c r="A6" s="11" t="s">
        <v>78</v>
      </c>
      <c r="B6" s="28" t="s">
        <v>71</v>
      </c>
      <c r="C6" s="6">
        <v>3148</v>
      </c>
      <c r="D6" s="6">
        <v>22101.230000000371</v>
      </c>
      <c r="E6" s="14">
        <v>60.44699999999677</v>
      </c>
      <c r="F6" s="6">
        <f>'Res Assessment - Gas'!$D6*SUMIFS('Realization Rate'!H:H,'Realization Rate'!C:C,$H$2,'Realization Rate'!E:E,'Res Assessment - Gas'!$A6)</f>
        <v>22101.230000000371</v>
      </c>
      <c r="G6" s="14">
        <f>'Res Assessment - Gas'!$E6*SUMIFS('Realization Rate'!I:I,'Realization Rate'!C:C,$H$2,'Realization Rate'!E:E,'Res Assessment - Gas'!$A6)</f>
        <v>60.44699999999677</v>
      </c>
      <c r="H6" s="7">
        <v>38500.040000000481</v>
      </c>
    </row>
    <row r="7" spans="1:8" ht="13.5" customHeight="1" outlineLevel="2" x14ac:dyDescent="0.25">
      <c r="A7" s="25" t="s">
        <v>74</v>
      </c>
      <c r="B7" s="30" t="s">
        <v>71</v>
      </c>
      <c r="C7" s="26">
        <v>12342</v>
      </c>
      <c r="D7" s="6">
        <v>80848.78000001247</v>
      </c>
      <c r="E7" s="14">
        <v>200.5877999999899</v>
      </c>
      <c r="F7" s="6">
        <f>'Res Assessment - Gas'!$D7*SUMIFS('Realization Rate'!H:H,'Realization Rate'!C:C,$H$2,'Realization Rate'!E:E,'Res Assessment - Gas'!$A7)</f>
        <v>80848.78000001247</v>
      </c>
      <c r="G7" s="14">
        <f>'Res Assessment - Gas'!$E7*SUMIFS('Realization Rate'!I:I,'Realization Rate'!C:C,$H$2,'Realization Rate'!E:E,'Res Assessment - Gas'!$A7)</f>
        <v>200.5877999999899</v>
      </c>
      <c r="H7" s="7">
        <v>125460.48000003271</v>
      </c>
    </row>
    <row r="8" spans="1:8" outlineLevel="2" x14ac:dyDescent="0.25">
      <c r="A8" s="25" t="s">
        <v>70</v>
      </c>
      <c r="B8" s="30" t="s">
        <v>71</v>
      </c>
      <c r="C8" s="26">
        <v>16</v>
      </c>
      <c r="D8" s="6">
        <v>-13.920000000000003</v>
      </c>
      <c r="E8" s="14">
        <v>-6.480000000000001E-2</v>
      </c>
      <c r="F8" s="6">
        <f>'Res Assessment - Gas'!$D8*SUMIFS('Realization Rate'!H:H,'Realization Rate'!C:C,$H$2,'Realization Rate'!E:E,'Res Assessment - Gas'!$A8)</f>
        <v>-13.920000000000003</v>
      </c>
      <c r="G8" s="14">
        <f>'Res Assessment - Gas'!$E8*SUMIFS('Realization Rate'!I:I,'Realization Rate'!C:C,$H$2,'Realization Rate'!E:E,'Res Assessment - Gas'!$A8)</f>
        <v>-6.480000000000001E-2</v>
      </c>
      <c r="H8" s="7">
        <v>0</v>
      </c>
    </row>
    <row r="9" spans="1:8" outlineLevel="1" x14ac:dyDescent="0.25">
      <c r="A9" s="25"/>
      <c r="B9" s="31" t="s">
        <v>321</v>
      </c>
      <c r="C9" s="32">
        <f t="shared" ref="C9:H9" si="0">SUBTOTAL(9,C6:C8)</f>
        <v>15506</v>
      </c>
      <c r="D9" s="33">
        <f t="shared" si="0"/>
        <v>102936.09000001285</v>
      </c>
      <c r="E9" s="34">
        <f t="shared" si="0"/>
        <v>260.96999999998667</v>
      </c>
      <c r="F9" s="33">
        <f t="shared" si="0"/>
        <v>102936.09000001285</v>
      </c>
      <c r="G9" s="34">
        <f t="shared" si="0"/>
        <v>260.96999999998667</v>
      </c>
      <c r="H9" s="35">
        <f t="shared" si="0"/>
        <v>163960.5200000332</v>
      </c>
    </row>
    <row r="10" spans="1:8" outlineLevel="1" x14ac:dyDescent="0.25">
      <c r="A10" s="25"/>
      <c r="B10" s="36"/>
      <c r="C10" s="37"/>
      <c r="D10" s="38"/>
      <c r="E10" s="39"/>
      <c r="F10" s="38"/>
      <c r="G10" s="39"/>
      <c r="H10" s="40"/>
    </row>
    <row r="11" spans="1:8" outlineLevel="2" x14ac:dyDescent="0.25">
      <c r="A11" s="25" t="s">
        <v>125</v>
      </c>
      <c r="B11" s="30" t="s">
        <v>126</v>
      </c>
      <c r="C11" s="26">
        <v>5</v>
      </c>
      <c r="D11" s="6">
        <v>0</v>
      </c>
      <c r="E11" s="14">
        <v>0</v>
      </c>
      <c r="F11" s="6">
        <f>'Res Assessment - Gas'!$D11*SUMIFS('Realization Rate'!H:H,'Realization Rate'!C:C,$H$2,'Realization Rate'!E:E,'Res Assessment - Gas'!$A11)</f>
        <v>0</v>
      </c>
      <c r="G11" s="14">
        <f>'Res Assessment - Gas'!$E11*SUMIFS('Realization Rate'!I:I,'Realization Rate'!C:C,$H$2,'Realization Rate'!E:E,'Res Assessment - Gas'!$A11)</f>
        <v>0</v>
      </c>
      <c r="H11" s="7">
        <v>61702.76</v>
      </c>
    </row>
    <row r="12" spans="1:8" outlineLevel="1" x14ac:dyDescent="0.25">
      <c r="A12" s="25"/>
      <c r="B12" s="31" t="s">
        <v>322</v>
      </c>
      <c r="C12" s="32">
        <f t="shared" ref="C12:H12" si="1">SUBTOTAL(9,C11:C11)</f>
        <v>5</v>
      </c>
      <c r="D12" s="33">
        <f t="shared" si="1"/>
        <v>0</v>
      </c>
      <c r="E12" s="34">
        <f t="shared" si="1"/>
        <v>0</v>
      </c>
      <c r="F12" s="33">
        <f t="shared" si="1"/>
        <v>0</v>
      </c>
      <c r="G12" s="34">
        <f t="shared" si="1"/>
        <v>0</v>
      </c>
      <c r="H12" s="35">
        <f t="shared" si="1"/>
        <v>61702.76</v>
      </c>
    </row>
    <row r="13" spans="1:8" outlineLevel="1" x14ac:dyDescent="0.25">
      <c r="A13" s="25"/>
      <c r="B13" s="36"/>
      <c r="C13" s="37"/>
      <c r="D13" s="38"/>
      <c r="E13" s="39"/>
      <c r="F13" s="38"/>
      <c r="G13" s="39"/>
      <c r="H13" s="40"/>
    </row>
    <row r="14" spans="1:8" outlineLevel="2" x14ac:dyDescent="0.25">
      <c r="A14" s="25" t="s">
        <v>228</v>
      </c>
      <c r="B14" s="30" t="s">
        <v>229</v>
      </c>
      <c r="C14" s="26">
        <v>31</v>
      </c>
      <c r="D14" s="6">
        <v>0</v>
      </c>
      <c r="E14" s="14">
        <v>0</v>
      </c>
      <c r="F14" s="6">
        <f>'Res Assessment - Gas'!$D14*SUMIFS('Realization Rate'!H:H,'Realization Rate'!C:C,$H$2,'Realization Rate'!E:E,'Res Assessment - Gas'!$A14)</f>
        <v>0</v>
      </c>
      <c r="G14" s="14">
        <f>'Res Assessment - Gas'!$E14*SUMIFS('Realization Rate'!I:I,'Realization Rate'!C:C,$H$2,'Realization Rate'!E:E,'Res Assessment - Gas'!$A14)</f>
        <v>0</v>
      </c>
      <c r="H14" s="7">
        <v>199.95999999999992</v>
      </c>
    </row>
    <row r="15" spans="1:8" outlineLevel="1" x14ac:dyDescent="0.25">
      <c r="A15" s="25"/>
      <c r="B15" s="31" t="s">
        <v>323</v>
      </c>
      <c r="C15" s="32">
        <f t="shared" ref="C15:H15" si="2">SUBTOTAL(9,C14:C14)</f>
        <v>31</v>
      </c>
      <c r="D15" s="33">
        <f t="shared" si="2"/>
        <v>0</v>
      </c>
      <c r="E15" s="34">
        <f t="shared" si="2"/>
        <v>0</v>
      </c>
      <c r="F15" s="33">
        <f t="shared" si="2"/>
        <v>0</v>
      </c>
      <c r="G15" s="34">
        <f t="shared" si="2"/>
        <v>0</v>
      </c>
      <c r="H15" s="35">
        <f t="shared" si="2"/>
        <v>199.95999999999992</v>
      </c>
    </row>
    <row r="16" spans="1:8" outlineLevel="1" x14ac:dyDescent="0.25">
      <c r="A16" s="25"/>
      <c r="B16" s="36"/>
      <c r="C16" s="37"/>
      <c r="D16" s="38"/>
      <c r="E16" s="39"/>
      <c r="F16" s="38"/>
      <c r="G16" s="39"/>
      <c r="H16" s="40"/>
    </row>
    <row r="17" spans="1:8" ht="15.75" thickBot="1" x14ac:dyDescent="0.3">
      <c r="A17" s="41"/>
      <c r="B17" s="42" t="s">
        <v>315</v>
      </c>
      <c r="C17" s="43">
        <f t="shared" ref="C17:H17" si="3">SUBTOTAL(9,C6:C14)</f>
        <v>15542</v>
      </c>
      <c r="D17" s="44">
        <f t="shared" si="3"/>
        <v>102936.09000001285</v>
      </c>
      <c r="E17" s="45">
        <f t="shared" si="3"/>
        <v>260.96999999998667</v>
      </c>
      <c r="F17" s="44">
        <f t="shared" si="3"/>
        <v>102936.09000001285</v>
      </c>
      <c r="G17" s="45">
        <f t="shared" si="3"/>
        <v>260.96999999998667</v>
      </c>
      <c r="H17" s="46">
        <f t="shared" si="3"/>
        <v>225863.2400000332</v>
      </c>
    </row>
    <row r="18" spans="1:8" ht="15.75" thickTop="1" x14ac:dyDescent="0.25">
      <c r="C18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66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99CF-D9FC-417C-AAD5-AA4C72A7ECB3}">
  <sheetPr codeName="Sheet2">
    <tabColor theme="3"/>
  </sheetPr>
  <dimension ref="A1:K133"/>
  <sheetViews>
    <sheetView view="pageLayout" zoomScaleNormal="100" workbookViewId="0"/>
  </sheetViews>
  <sheetFormatPr defaultRowHeight="12.75" x14ac:dyDescent="0.2"/>
  <cols>
    <col min="2" max="2" bestFit="true" customWidth="true" width="7.0" collapsed="false"/>
    <col min="3" max="3" bestFit="true" customWidth="true" width="14.42578125" collapsed="false"/>
    <col min="4" max="4" bestFit="true" customWidth="true" width="28.0" collapsed="false"/>
    <col min="5" max="5" bestFit="true" customWidth="true" width="48.85546875" collapsed="false"/>
    <col min="6" max="6" bestFit="true" customWidth="true" width="5.0" collapsed="false"/>
    <col min="7" max="7" bestFit="true" customWidth="true" width="6.28515625" collapsed="false"/>
    <col min="8" max="8" bestFit="true" customWidth="true" width="8.5703125" collapsed="false"/>
    <col min="9" max="9" bestFit="true" customWidth="true" width="7.140625" collapsed="false"/>
    <col min="10" max="10" bestFit="true" customWidth="true" width="4.28515625" collapsed="false"/>
  </cols>
  <sheetData>
    <row r="1" spans="1:11" x14ac:dyDescent="0.2">
      <c r="A1" s="10" t="s">
        <v>4</v>
      </c>
      <c r="B1" s="23" t="s">
        <v>16</v>
      </c>
      <c r="C1" s="23"/>
      <c r="D1" s="23"/>
      <c r="E1" s="23" t="s">
        <v>17</v>
      </c>
      <c r="F1" s="23"/>
      <c r="G1" s="23"/>
    </row>
    <row r="2" spans="1:11" x14ac:dyDescent="0.2">
      <c r="A2" s="10" t="s">
        <v>3</v>
      </c>
      <c r="B2" s="21" t="s">
        <v>7</v>
      </c>
      <c r="C2" s="21" t="s">
        <v>8</v>
      </c>
      <c r="D2" s="21" t="s">
        <v>9</v>
      </c>
      <c r="E2" s="21" t="s">
        <v>10</v>
      </c>
      <c r="F2" s="21" t="s">
        <v>11</v>
      </c>
      <c r="G2" s="21" t="s">
        <v>12</v>
      </c>
      <c r="H2" s="21" t="s">
        <v>13</v>
      </c>
      <c r="I2" s="21" t="s">
        <v>14</v>
      </c>
      <c r="J2" s="21" t="s">
        <v>15</v>
      </c>
      <c r="K2" s="21" t="s">
        <v>18</v>
      </c>
    </row>
    <row r="3" spans="1:11" x14ac:dyDescent="0.2">
      <c r="B3">
        <v>186358</v>
      </c>
      <c r="C3">
        <v>17804</v>
      </c>
      <c r="D3" t="s">
        <v>185</v>
      </c>
      <c r="E3" t="s">
        <v>278</v>
      </c>
      <c r="F3">
        <v>0.8</v>
      </c>
      <c r="H3">
        <v>0.997</v>
      </c>
      <c r="I3">
        <v>0.99199999999999999</v>
      </c>
      <c r="J3" t="s">
        <v>279</v>
      </c>
    </row>
    <row r="4" spans="1:11" x14ac:dyDescent="0.2">
      <c r="B4">
        <v>186358</v>
      </c>
      <c r="C4">
        <v>17804</v>
      </c>
      <c r="D4" t="s">
        <v>185</v>
      </c>
      <c r="E4" t="s">
        <v>191</v>
      </c>
      <c r="F4">
        <v>0.8</v>
      </c>
      <c r="H4">
        <v>1</v>
      </c>
      <c r="I4">
        <v>1</v>
      </c>
      <c r="J4" t="s">
        <v>279</v>
      </c>
    </row>
    <row r="5" spans="1:11" x14ac:dyDescent="0.2">
      <c r="B5">
        <v>186358</v>
      </c>
      <c r="C5">
        <v>17804</v>
      </c>
      <c r="D5" t="s">
        <v>185</v>
      </c>
      <c r="E5" t="s">
        <v>184</v>
      </c>
      <c r="F5">
        <v>0.8</v>
      </c>
      <c r="H5">
        <v>1</v>
      </c>
      <c r="I5">
        <v>1</v>
      </c>
      <c r="J5" t="s">
        <v>279</v>
      </c>
    </row>
    <row r="6" spans="1:11" x14ac:dyDescent="0.2">
      <c r="B6">
        <v>186358</v>
      </c>
      <c r="C6">
        <v>17804</v>
      </c>
      <c r="D6" t="s">
        <v>185</v>
      </c>
      <c r="E6" t="s">
        <v>189</v>
      </c>
      <c r="F6">
        <v>0.8</v>
      </c>
      <c r="H6">
        <v>1</v>
      </c>
      <c r="I6">
        <v>1</v>
      </c>
      <c r="J6" t="s">
        <v>279</v>
      </c>
    </row>
    <row r="7" spans="1:11" x14ac:dyDescent="0.2">
      <c r="B7">
        <v>186358</v>
      </c>
      <c r="C7">
        <v>17804</v>
      </c>
      <c r="D7" t="s">
        <v>185</v>
      </c>
      <c r="E7" t="s">
        <v>187</v>
      </c>
      <c r="F7">
        <v>0.8</v>
      </c>
      <c r="H7">
        <v>1</v>
      </c>
      <c r="I7">
        <v>1</v>
      </c>
      <c r="J7" t="s">
        <v>279</v>
      </c>
    </row>
    <row r="8" spans="1:11" x14ac:dyDescent="0.2">
      <c r="B8">
        <v>186348</v>
      </c>
      <c r="C8">
        <v>98850</v>
      </c>
      <c r="D8" t="s">
        <v>35</v>
      </c>
      <c r="E8" t="s">
        <v>33</v>
      </c>
      <c r="F8">
        <v>1</v>
      </c>
      <c r="H8">
        <v>0.999</v>
      </c>
      <c r="I8">
        <v>0.999</v>
      </c>
      <c r="J8" t="s">
        <v>280</v>
      </c>
    </row>
    <row r="9" spans="1:11" x14ac:dyDescent="0.2">
      <c r="B9">
        <v>186348</v>
      </c>
      <c r="C9">
        <v>98850</v>
      </c>
      <c r="D9" t="s">
        <v>35</v>
      </c>
      <c r="E9" t="s">
        <v>208</v>
      </c>
      <c r="F9">
        <v>1</v>
      </c>
      <c r="H9">
        <v>1</v>
      </c>
      <c r="I9">
        <v>1</v>
      </c>
      <c r="J9" t="s">
        <v>280</v>
      </c>
    </row>
    <row r="10" spans="1:11" x14ac:dyDescent="0.2">
      <c r="B10">
        <v>186348</v>
      </c>
      <c r="C10">
        <v>98850</v>
      </c>
      <c r="D10" t="s">
        <v>35</v>
      </c>
      <c r="E10" t="s">
        <v>215</v>
      </c>
      <c r="F10">
        <v>1</v>
      </c>
      <c r="H10">
        <v>1</v>
      </c>
      <c r="I10">
        <v>1</v>
      </c>
      <c r="J10" t="s">
        <v>280</v>
      </c>
    </row>
    <row r="11" spans="1:11" x14ac:dyDescent="0.2">
      <c r="B11">
        <v>186348</v>
      </c>
      <c r="C11">
        <v>98850</v>
      </c>
      <c r="D11" t="s">
        <v>35</v>
      </c>
      <c r="E11" t="s">
        <v>281</v>
      </c>
      <c r="F11">
        <v>1</v>
      </c>
      <c r="H11">
        <v>1</v>
      </c>
      <c r="I11">
        <v>1</v>
      </c>
      <c r="J11" t="s">
        <v>280</v>
      </c>
    </row>
    <row r="12" spans="1:11" x14ac:dyDescent="0.2">
      <c r="B12">
        <v>186348</v>
      </c>
      <c r="C12">
        <v>98850</v>
      </c>
      <c r="D12" t="s">
        <v>35</v>
      </c>
      <c r="E12" t="s">
        <v>282</v>
      </c>
      <c r="F12">
        <v>1</v>
      </c>
      <c r="H12">
        <v>1</v>
      </c>
      <c r="I12">
        <v>1</v>
      </c>
      <c r="J12" t="s">
        <v>280</v>
      </c>
    </row>
    <row r="13" spans="1:11" x14ac:dyDescent="0.2">
      <c r="B13">
        <v>186348</v>
      </c>
      <c r="C13">
        <v>98850</v>
      </c>
      <c r="D13" t="s">
        <v>35</v>
      </c>
      <c r="E13" t="s">
        <v>283</v>
      </c>
      <c r="F13">
        <v>1</v>
      </c>
      <c r="H13">
        <v>1</v>
      </c>
      <c r="I13">
        <v>1</v>
      </c>
      <c r="J13" t="s">
        <v>280</v>
      </c>
    </row>
    <row r="14" spans="1:11" x14ac:dyDescent="0.2">
      <c r="B14">
        <v>186348</v>
      </c>
      <c r="C14">
        <v>98850</v>
      </c>
      <c r="D14" t="s">
        <v>35</v>
      </c>
      <c r="E14" t="s">
        <v>61</v>
      </c>
      <c r="F14">
        <v>1</v>
      </c>
      <c r="H14">
        <v>0.999</v>
      </c>
      <c r="I14">
        <v>0.999</v>
      </c>
      <c r="J14" t="s">
        <v>280</v>
      </c>
    </row>
    <row r="15" spans="1:11" x14ac:dyDescent="0.2">
      <c r="B15">
        <v>186348</v>
      </c>
      <c r="C15">
        <v>98850</v>
      </c>
      <c r="D15" t="s">
        <v>35</v>
      </c>
      <c r="E15" t="s">
        <v>64</v>
      </c>
      <c r="F15">
        <v>1</v>
      </c>
      <c r="H15">
        <v>0.999</v>
      </c>
      <c r="I15">
        <v>0.999</v>
      </c>
      <c r="J15" t="s">
        <v>280</v>
      </c>
    </row>
    <row r="16" spans="1:11" x14ac:dyDescent="0.2">
      <c r="B16">
        <v>186358</v>
      </c>
      <c r="C16">
        <v>17813</v>
      </c>
      <c r="D16" t="s">
        <v>35</v>
      </c>
      <c r="E16" t="s">
        <v>37</v>
      </c>
      <c r="F16">
        <v>1</v>
      </c>
      <c r="H16">
        <v>0.96599999999999997</v>
      </c>
      <c r="I16">
        <v>0.96599999999999997</v>
      </c>
      <c r="J16" t="s">
        <v>279</v>
      </c>
    </row>
    <row r="17" spans="2:10" x14ac:dyDescent="0.2">
      <c r="B17">
        <v>186358</v>
      </c>
      <c r="C17">
        <v>17813</v>
      </c>
      <c r="D17" t="s">
        <v>35</v>
      </c>
      <c r="E17" t="s">
        <v>33</v>
      </c>
      <c r="F17">
        <v>1</v>
      </c>
      <c r="H17">
        <v>0.96599999999999997</v>
      </c>
      <c r="I17">
        <v>0.96599999999999997</v>
      </c>
      <c r="J17" t="s">
        <v>279</v>
      </c>
    </row>
    <row r="18" spans="2:10" x14ac:dyDescent="0.2">
      <c r="B18">
        <v>186358</v>
      </c>
      <c r="C18">
        <v>17813</v>
      </c>
      <c r="D18" t="s">
        <v>35</v>
      </c>
      <c r="E18" t="s">
        <v>219</v>
      </c>
      <c r="F18">
        <v>1</v>
      </c>
      <c r="H18">
        <v>0.96599999999999997</v>
      </c>
      <c r="I18">
        <v>0.96599999999999997</v>
      </c>
      <c r="J18" t="s">
        <v>279</v>
      </c>
    </row>
    <row r="19" spans="2:10" x14ac:dyDescent="0.2">
      <c r="B19">
        <v>186358</v>
      </c>
      <c r="C19">
        <v>17813</v>
      </c>
      <c r="D19" t="s">
        <v>35</v>
      </c>
      <c r="E19" t="s">
        <v>281</v>
      </c>
      <c r="F19">
        <v>1</v>
      </c>
      <c r="H19">
        <v>1</v>
      </c>
      <c r="I19">
        <v>1</v>
      </c>
      <c r="J19" t="s">
        <v>279</v>
      </c>
    </row>
    <row r="20" spans="2:10" x14ac:dyDescent="0.2">
      <c r="B20">
        <v>186358</v>
      </c>
      <c r="C20">
        <v>17813</v>
      </c>
      <c r="D20" t="s">
        <v>35</v>
      </c>
      <c r="E20" t="s">
        <v>282</v>
      </c>
      <c r="F20">
        <v>1</v>
      </c>
      <c r="H20">
        <v>1</v>
      </c>
      <c r="I20">
        <v>1</v>
      </c>
      <c r="J20" t="s">
        <v>279</v>
      </c>
    </row>
    <row r="21" spans="2:10" x14ac:dyDescent="0.2">
      <c r="B21">
        <v>186358</v>
      </c>
      <c r="C21">
        <v>17813</v>
      </c>
      <c r="D21" t="s">
        <v>35</v>
      </c>
      <c r="E21" t="s">
        <v>283</v>
      </c>
      <c r="F21">
        <v>1</v>
      </c>
      <c r="H21">
        <v>1</v>
      </c>
      <c r="I21">
        <v>1</v>
      </c>
      <c r="J21" t="s">
        <v>279</v>
      </c>
    </row>
    <row r="22" spans="2:10" x14ac:dyDescent="0.2">
      <c r="B22">
        <v>186358</v>
      </c>
      <c r="C22">
        <v>17813</v>
      </c>
      <c r="D22" t="s">
        <v>35</v>
      </c>
      <c r="E22" t="s">
        <v>61</v>
      </c>
      <c r="F22">
        <v>1</v>
      </c>
      <c r="H22">
        <v>0.96599999999999997</v>
      </c>
      <c r="I22">
        <v>0.96599999999999997</v>
      </c>
      <c r="J22" t="s">
        <v>279</v>
      </c>
    </row>
    <row r="23" spans="2:10" x14ac:dyDescent="0.2">
      <c r="B23">
        <v>186358</v>
      </c>
      <c r="C23">
        <v>17813</v>
      </c>
      <c r="D23" t="s">
        <v>35</v>
      </c>
      <c r="E23" t="s">
        <v>206</v>
      </c>
      <c r="F23">
        <v>1</v>
      </c>
      <c r="H23">
        <v>1</v>
      </c>
      <c r="I23">
        <v>1</v>
      </c>
      <c r="J23" t="s">
        <v>279</v>
      </c>
    </row>
    <row r="24" spans="2:10" x14ac:dyDescent="0.2">
      <c r="B24">
        <v>186358</v>
      </c>
      <c r="C24">
        <v>17813</v>
      </c>
      <c r="D24" t="s">
        <v>35</v>
      </c>
      <c r="E24" t="s">
        <v>208</v>
      </c>
      <c r="F24">
        <v>1</v>
      </c>
      <c r="H24">
        <v>0.96599999999999997</v>
      </c>
      <c r="I24">
        <v>0.96599999999999997</v>
      </c>
      <c r="J24" t="s">
        <v>279</v>
      </c>
    </row>
    <row r="25" spans="2:10" x14ac:dyDescent="0.2">
      <c r="B25">
        <v>186358</v>
      </c>
      <c r="C25">
        <v>17813</v>
      </c>
      <c r="D25" t="s">
        <v>35</v>
      </c>
      <c r="E25" t="s">
        <v>215</v>
      </c>
      <c r="F25">
        <v>1</v>
      </c>
      <c r="H25">
        <v>1</v>
      </c>
      <c r="I25">
        <v>1</v>
      </c>
      <c r="J25" t="s">
        <v>279</v>
      </c>
    </row>
    <row r="26" spans="2:10" x14ac:dyDescent="0.2">
      <c r="B26">
        <v>186358</v>
      </c>
      <c r="C26">
        <v>17813</v>
      </c>
      <c r="D26" t="s">
        <v>35</v>
      </c>
      <c r="E26" t="s">
        <v>213</v>
      </c>
      <c r="F26">
        <v>1</v>
      </c>
      <c r="H26">
        <v>1</v>
      </c>
      <c r="I26">
        <v>1</v>
      </c>
      <c r="J26" t="s">
        <v>279</v>
      </c>
    </row>
    <row r="27" spans="2:10" x14ac:dyDescent="0.2">
      <c r="B27">
        <v>186358</v>
      </c>
      <c r="C27">
        <v>17813</v>
      </c>
      <c r="D27" t="s">
        <v>35</v>
      </c>
      <c r="E27" t="s">
        <v>217</v>
      </c>
      <c r="F27">
        <v>1</v>
      </c>
      <c r="H27">
        <v>1</v>
      </c>
      <c r="I27">
        <v>1</v>
      </c>
      <c r="J27" t="s">
        <v>279</v>
      </c>
    </row>
    <row r="28" spans="2:10" x14ac:dyDescent="0.2">
      <c r="B28">
        <v>186358</v>
      </c>
      <c r="C28">
        <v>17813</v>
      </c>
      <c r="D28" t="s">
        <v>35</v>
      </c>
      <c r="E28" t="s">
        <v>211</v>
      </c>
      <c r="F28">
        <v>1</v>
      </c>
      <c r="H28">
        <v>1</v>
      </c>
      <c r="I28">
        <v>1</v>
      </c>
      <c r="J28" t="s">
        <v>279</v>
      </c>
    </row>
    <row r="29" spans="2:10" x14ac:dyDescent="0.2">
      <c r="B29">
        <v>186358</v>
      </c>
      <c r="C29">
        <v>17813</v>
      </c>
      <c r="D29" t="s">
        <v>35</v>
      </c>
      <c r="E29" t="s">
        <v>64</v>
      </c>
      <c r="F29">
        <v>1</v>
      </c>
      <c r="H29">
        <v>0.96599999999999997</v>
      </c>
      <c r="I29">
        <v>0.96599999999999997</v>
      </c>
      <c r="J29" t="s">
        <v>279</v>
      </c>
    </row>
    <row r="30" spans="2:10" x14ac:dyDescent="0.2">
      <c r="B30">
        <v>186348</v>
      </c>
      <c r="C30">
        <v>98850</v>
      </c>
      <c r="D30" t="s">
        <v>35</v>
      </c>
      <c r="E30" t="s">
        <v>206</v>
      </c>
      <c r="F30">
        <v>1</v>
      </c>
      <c r="H30">
        <v>1</v>
      </c>
      <c r="I30">
        <v>1</v>
      </c>
      <c r="J30" t="s">
        <v>280</v>
      </c>
    </row>
    <row r="31" spans="2:10" x14ac:dyDescent="0.2">
      <c r="B31">
        <v>186348</v>
      </c>
      <c r="C31">
        <v>98850</v>
      </c>
      <c r="D31" t="s">
        <v>35</v>
      </c>
      <c r="E31" t="s">
        <v>213</v>
      </c>
      <c r="F31">
        <v>1</v>
      </c>
      <c r="H31">
        <v>1</v>
      </c>
      <c r="I31">
        <v>1</v>
      </c>
      <c r="J31" t="s">
        <v>280</v>
      </c>
    </row>
    <row r="32" spans="2:10" x14ac:dyDescent="0.2">
      <c r="B32">
        <v>186348</v>
      </c>
      <c r="C32">
        <v>98850</v>
      </c>
      <c r="D32" t="s">
        <v>35</v>
      </c>
      <c r="E32" t="s">
        <v>217</v>
      </c>
      <c r="F32">
        <v>1</v>
      </c>
      <c r="H32">
        <v>1</v>
      </c>
      <c r="I32">
        <v>1</v>
      </c>
      <c r="J32" t="s">
        <v>280</v>
      </c>
    </row>
    <row r="33" spans="2:10" x14ac:dyDescent="0.2">
      <c r="B33">
        <v>186348</v>
      </c>
      <c r="C33">
        <v>98850</v>
      </c>
      <c r="D33" t="s">
        <v>35</v>
      </c>
      <c r="E33" t="s">
        <v>211</v>
      </c>
      <c r="F33">
        <v>1</v>
      </c>
      <c r="H33">
        <v>1</v>
      </c>
      <c r="I33">
        <v>1</v>
      </c>
      <c r="J33" t="s">
        <v>280</v>
      </c>
    </row>
    <row r="34" spans="2:10" x14ac:dyDescent="0.2">
      <c r="B34">
        <v>186348</v>
      </c>
      <c r="C34">
        <v>98850</v>
      </c>
      <c r="D34" t="s">
        <v>35</v>
      </c>
      <c r="E34" t="s">
        <v>43</v>
      </c>
      <c r="F34">
        <v>1</v>
      </c>
      <c r="H34">
        <v>1</v>
      </c>
      <c r="J34" t="s">
        <v>280</v>
      </c>
    </row>
    <row r="35" spans="2:10" x14ac:dyDescent="0.2">
      <c r="B35">
        <v>186348</v>
      </c>
      <c r="C35">
        <v>98850</v>
      </c>
      <c r="D35" t="s">
        <v>35</v>
      </c>
      <c r="E35" t="s">
        <v>219</v>
      </c>
      <c r="F35">
        <v>1</v>
      </c>
      <c r="H35">
        <v>0.999</v>
      </c>
      <c r="J35" t="s">
        <v>280</v>
      </c>
    </row>
    <row r="36" spans="2:10" x14ac:dyDescent="0.2">
      <c r="B36">
        <v>186348</v>
      </c>
      <c r="C36">
        <v>98859</v>
      </c>
      <c r="D36" t="s">
        <v>248</v>
      </c>
      <c r="E36" t="s">
        <v>43</v>
      </c>
      <c r="F36">
        <v>0.8</v>
      </c>
      <c r="H36">
        <v>0.98099999999999998</v>
      </c>
      <c r="I36">
        <v>0.91800000000000004</v>
      </c>
      <c r="J36" t="s">
        <v>280</v>
      </c>
    </row>
    <row r="37" spans="2:10" x14ac:dyDescent="0.2">
      <c r="B37">
        <v>186348</v>
      </c>
      <c r="C37">
        <v>98859</v>
      </c>
      <c r="D37" t="s">
        <v>248</v>
      </c>
      <c r="E37" t="s">
        <v>179</v>
      </c>
      <c r="F37">
        <v>0.8</v>
      </c>
      <c r="H37">
        <v>0.98099999999999998</v>
      </c>
      <c r="I37">
        <v>0.91800000000000004</v>
      </c>
      <c r="J37" t="s">
        <v>280</v>
      </c>
    </row>
    <row r="38" spans="2:10" x14ac:dyDescent="0.2">
      <c r="B38">
        <v>186348</v>
      </c>
      <c r="C38">
        <v>98859</v>
      </c>
      <c r="D38" t="s">
        <v>248</v>
      </c>
      <c r="E38" t="s">
        <v>257</v>
      </c>
      <c r="F38">
        <v>0.8</v>
      </c>
      <c r="H38">
        <v>0.98099999999999998</v>
      </c>
      <c r="I38">
        <v>0.91800000000000004</v>
      </c>
      <c r="J38" t="s">
        <v>280</v>
      </c>
    </row>
    <row r="39" spans="2:10" x14ac:dyDescent="0.2">
      <c r="B39">
        <v>186348</v>
      </c>
      <c r="C39">
        <v>98859</v>
      </c>
      <c r="D39" t="s">
        <v>248</v>
      </c>
      <c r="E39" t="s">
        <v>271</v>
      </c>
      <c r="F39">
        <v>0.8</v>
      </c>
      <c r="H39">
        <v>0.98099999999999998</v>
      </c>
      <c r="I39">
        <v>0.91800000000000004</v>
      </c>
      <c r="J39" t="s">
        <v>280</v>
      </c>
    </row>
    <row r="40" spans="2:10" x14ac:dyDescent="0.2">
      <c r="B40">
        <v>186348</v>
      </c>
      <c r="C40">
        <v>98859</v>
      </c>
      <c r="D40" t="s">
        <v>248</v>
      </c>
      <c r="E40" t="s">
        <v>259</v>
      </c>
      <c r="F40">
        <v>0.8</v>
      </c>
      <c r="H40">
        <v>0.98099999999999998</v>
      </c>
      <c r="I40">
        <v>0.91800000000000004</v>
      </c>
      <c r="J40" t="s">
        <v>280</v>
      </c>
    </row>
    <row r="41" spans="2:10" x14ac:dyDescent="0.2">
      <c r="B41">
        <v>186358</v>
      </c>
      <c r="C41">
        <v>17817</v>
      </c>
      <c r="D41" t="s">
        <v>248</v>
      </c>
      <c r="E41" t="s">
        <v>37</v>
      </c>
      <c r="F41">
        <v>0.8</v>
      </c>
      <c r="H41">
        <v>1.0209999999999999</v>
      </c>
      <c r="I41">
        <v>0.996</v>
      </c>
      <c r="J41" t="s">
        <v>279</v>
      </c>
    </row>
    <row r="42" spans="2:10" x14ac:dyDescent="0.2">
      <c r="B42">
        <v>186358</v>
      </c>
      <c r="C42">
        <v>17817</v>
      </c>
      <c r="D42" t="s">
        <v>248</v>
      </c>
      <c r="E42" t="s">
        <v>179</v>
      </c>
      <c r="F42">
        <v>0.8</v>
      </c>
      <c r="H42">
        <v>0.93600000000000005</v>
      </c>
      <c r="I42">
        <v>0.95099999999999996</v>
      </c>
      <c r="J42" t="s">
        <v>279</v>
      </c>
    </row>
    <row r="43" spans="2:10" x14ac:dyDescent="0.2">
      <c r="B43">
        <v>186358</v>
      </c>
      <c r="C43">
        <v>17817</v>
      </c>
      <c r="D43" t="s">
        <v>248</v>
      </c>
      <c r="E43" t="s">
        <v>43</v>
      </c>
      <c r="F43">
        <v>0.8</v>
      </c>
      <c r="H43">
        <v>0.94399999999999995</v>
      </c>
      <c r="I43">
        <v>0.99399999999999999</v>
      </c>
      <c r="J43" t="s">
        <v>279</v>
      </c>
    </row>
    <row r="44" spans="2:10" x14ac:dyDescent="0.2">
      <c r="B44">
        <v>186358</v>
      </c>
      <c r="C44">
        <v>17817</v>
      </c>
      <c r="D44" t="s">
        <v>248</v>
      </c>
      <c r="E44" t="s">
        <v>253</v>
      </c>
      <c r="F44">
        <v>0.8</v>
      </c>
      <c r="H44">
        <v>0.94399999999999995</v>
      </c>
      <c r="I44">
        <v>0.99399999999999999</v>
      </c>
      <c r="J44" t="s">
        <v>279</v>
      </c>
    </row>
    <row r="45" spans="2:10" x14ac:dyDescent="0.2">
      <c r="B45">
        <v>186358</v>
      </c>
      <c r="C45">
        <v>17817</v>
      </c>
      <c r="D45" t="s">
        <v>248</v>
      </c>
      <c r="E45" t="s">
        <v>261</v>
      </c>
      <c r="F45">
        <v>0.8</v>
      </c>
      <c r="H45">
        <v>0.94399999999999995</v>
      </c>
      <c r="I45">
        <v>0.99399999999999999</v>
      </c>
      <c r="J45" t="s">
        <v>279</v>
      </c>
    </row>
    <row r="46" spans="2:10" x14ac:dyDescent="0.2">
      <c r="B46">
        <v>186358</v>
      </c>
      <c r="C46">
        <v>17817</v>
      </c>
      <c r="D46" t="s">
        <v>248</v>
      </c>
      <c r="E46" t="s">
        <v>257</v>
      </c>
      <c r="F46">
        <v>0.8</v>
      </c>
      <c r="H46">
        <v>0.94399999999999995</v>
      </c>
      <c r="I46">
        <v>0.99399999999999999</v>
      </c>
      <c r="J46" t="s">
        <v>279</v>
      </c>
    </row>
    <row r="47" spans="2:10" x14ac:dyDescent="0.2">
      <c r="B47">
        <v>186358</v>
      </c>
      <c r="C47">
        <v>17817</v>
      </c>
      <c r="D47" t="s">
        <v>248</v>
      </c>
      <c r="E47" t="s">
        <v>251</v>
      </c>
      <c r="F47">
        <v>0.8</v>
      </c>
      <c r="H47">
        <v>0.94399999999999995</v>
      </c>
      <c r="I47">
        <v>0.99399999999999999</v>
      </c>
      <c r="J47" t="s">
        <v>279</v>
      </c>
    </row>
    <row r="48" spans="2:10" x14ac:dyDescent="0.2">
      <c r="B48">
        <v>186358</v>
      </c>
      <c r="C48">
        <v>17817</v>
      </c>
      <c r="D48" t="s">
        <v>248</v>
      </c>
      <c r="E48" t="s">
        <v>255</v>
      </c>
      <c r="F48">
        <v>0.8</v>
      </c>
      <c r="H48">
        <v>0.94399999999999995</v>
      </c>
      <c r="I48">
        <v>0.99399999999999999</v>
      </c>
      <c r="J48" t="s">
        <v>279</v>
      </c>
    </row>
    <row r="49" spans="2:10" x14ac:dyDescent="0.2">
      <c r="B49">
        <v>186348</v>
      </c>
      <c r="C49">
        <v>98859</v>
      </c>
      <c r="D49" t="s">
        <v>248</v>
      </c>
      <c r="E49" t="s">
        <v>276</v>
      </c>
      <c r="F49">
        <v>0.8</v>
      </c>
      <c r="H49">
        <v>0.98099999999999998</v>
      </c>
      <c r="I49">
        <v>0.91800000000000004</v>
      </c>
      <c r="J49" t="s">
        <v>280</v>
      </c>
    </row>
    <row r="50" spans="2:10" x14ac:dyDescent="0.2">
      <c r="B50">
        <v>186358</v>
      </c>
      <c r="C50">
        <v>17817</v>
      </c>
      <c r="D50" t="s">
        <v>248</v>
      </c>
      <c r="E50" t="s">
        <v>276</v>
      </c>
      <c r="F50">
        <v>0.8</v>
      </c>
      <c r="H50">
        <v>0.94399999999999995</v>
      </c>
      <c r="I50">
        <v>0.99399999999999999</v>
      </c>
      <c r="J50" t="s">
        <v>279</v>
      </c>
    </row>
    <row r="51" spans="2:10" x14ac:dyDescent="0.2">
      <c r="B51">
        <v>186348</v>
      </c>
      <c r="C51">
        <v>98859</v>
      </c>
      <c r="D51" t="s">
        <v>248</v>
      </c>
      <c r="E51" t="s">
        <v>255</v>
      </c>
      <c r="F51">
        <v>0.8</v>
      </c>
      <c r="H51">
        <v>0.98099999999999998</v>
      </c>
      <c r="I51">
        <v>0.91800000000000004</v>
      </c>
      <c r="J51" t="s">
        <v>280</v>
      </c>
    </row>
    <row r="52" spans="2:10" x14ac:dyDescent="0.2">
      <c r="B52">
        <v>186358</v>
      </c>
      <c r="C52">
        <v>17817</v>
      </c>
      <c r="D52" t="s">
        <v>248</v>
      </c>
      <c r="E52" t="s">
        <v>259</v>
      </c>
      <c r="F52">
        <v>0.8</v>
      </c>
      <c r="H52">
        <v>0.94399999999999995</v>
      </c>
      <c r="I52">
        <v>0.99399999999999999</v>
      </c>
      <c r="J52" t="s">
        <v>279</v>
      </c>
    </row>
    <row r="53" spans="2:10" x14ac:dyDescent="0.2">
      <c r="B53">
        <v>186358</v>
      </c>
      <c r="C53">
        <v>17805</v>
      </c>
      <c r="D53" t="s">
        <v>49</v>
      </c>
      <c r="E53" t="s">
        <v>173</v>
      </c>
      <c r="F53">
        <v>0.7</v>
      </c>
      <c r="H53">
        <v>1.117</v>
      </c>
      <c r="I53">
        <v>1.105</v>
      </c>
      <c r="J53" t="s">
        <v>279</v>
      </c>
    </row>
    <row r="54" spans="2:10" x14ac:dyDescent="0.2">
      <c r="B54">
        <v>186358</v>
      </c>
      <c r="C54">
        <v>17805</v>
      </c>
      <c r="D54" t="s">
        <v>49</v>
      </c>
      <c r="E54" t="s">
        <v>179</v>
      </c>
      <c r="F54">
        <v>0.7</v>
      </c>
      <c r="H54">
        <v>0.998</v>
      </c>
      <c r="I54">
        <v>0.999</v>
      </c>
      <c r="J54" t="s">
        <v>279</v>
      </c>
    </row>
    <row r="55" spans="2:10" x14ac:dyDescent="0.2">
      <c r="B55">
        <v>186358</v>
      </c>
      <c r="C55">
        <v>17805</v>
      </c>
      <c r="D55" t="s">
        <v>49</v>
      </c>
      <c r="E55" t="s">
        <v>165</v>
      </c>
      <c r="F55">
        <v>0.7</v>
      </c>
      <c r="H55">
        <v>1.117</v>
      </c>
      <c r="I55">
        <v>1.105</v>
      </c>
      <c r="J55" t="s">
        <v>279</v>
      </c>
    </row>
    <row r="56" spans="2:10" x14ac:dyDescent="0.2">
      <c r="B56">
        <v>186358</v>
      </c>
      <c r="C56">
        <v>17805</v>
      </c>
      <c r="D56" t="s">
        <v>49</v>
      </c>
      <c r="E56" t="s">
        <v>119</v>
      </c>
      <c r="F56">
        <v>0.7</v>
      </c>
      <c r="H56">
        <v>1.117</v>
      </c>
      <c r="I56">
        <v>1.105</v>
      </c>
      <c r="J56" t="s">
        <v>279</v>
      </c>
    </row>
    <row r="57" spans="2:10" x14ac:dyDescent="0.2">
      <c r="B57">
        <v>186358</v>
      </c>
      <c r="C57">
        <v>17805</v>
      </c>
      <c r="D57" t="s">
        <v>49</v>
      </c>
      <c r="E57" t="s">
        <v>175</v>
      </c>
      <c r="F57">
        <v>0.7</v>
      </c>
      <c r="H57">
        <v>1.117</v>
      </c>
      <c r="I57">
        <v>1.105</v>
      </c>
      <c r="J57" t="s">
        <v>279</v>
      </c>
    </row>
    <row r="58" spans="2:10" x14ac:dyDescent="0.2">
      <c r="B58">
        <v>186358</v>
      </c>
      <c r="C58">
        <v>17805</v>
      </c>
      <c r="D58" t="s">
        <v>49</v>
      </c>
      <c r="E58" t="s">
        <v>100</v>
      </c>
      <c r="F58">
        <v>0.7</v>
      </c>
      <c r="H58">
        <v>0.998</v>
      </c>
      <c r="I58">
        <v>0.999</v>
      </c>
      <c r="J58" t="s">
        <v>279</v>
      </c>
    </row>
    <row r="59" spans="2:10" x14ac:dyDescent="0.2">
      <c r="B59">
        <v>186358</v>
      </c>
      <c r="C59">
        <v>17805</v>
      </c>
      <c r="D59" t="s">
        <v>49</v>
      </c>
      <c r="E59" t="s">
        <v>167</v>
      </c>
      <c r="F59">
        <v>0.7</v>
      </c>
      <c r="H59">
        <v>1.117</v>
      </c>
      <c r="I59">
        <v>1.105</v>
      </c>
      <c r="J59" t="s">
        <v>279</v>
      </c>
    </row>
    <row r="60" spans="2:10" x14ac:dyDescent="0.2">
      <c r="B60">
        <v>186358</v>
      </c>
      <c r="C60">
        <v>17805</v>
      </c>
      <c r="D60" t="s">
        <v>49</v>
      </c>
      <c r="E60" t="s">
        <v>171</v>
      </c>
      <c r="F60">
        <v>0.7</v>
      </c>
      <c r="H60">
        <v>1.117</v>
      </c>
      <c r="I60">
        <v>1.105</v>
      </c>
      <c r="J60" t="s">
        <v>279</v>
      </c>
    </row>
    <row r="61" spans="2:10" x14ac:dyDescent="0.2">
      <c r="B61">
        <v>186358</v>
      </c>
      <c r="C61">
        <v>17805</v>
      </c>
      <c r="D61" t="s">
        <v>49</v>
      </c>
      <c r="E61" t="s">
        <v>122</v>
      </c>
      <c r="F61">
        <v>0.7</v>
      </c>
      <c r="H61">
        <v>1</v>
      </c>
      <c r="I61">
        <v>1</v>
      </c>
      <c r="J61" t="s">
        <v>279</v>
      </c>
    </row>
    <row r="62" spans="2:10" x14ac:dyDescent="0.2">
      <c r="B62">
        <v>186358</v>
      </c>
      <c r="C62">
        <v>17805</v>
      </c>
      <c r="D62" t="s">
        <v>49</v>
      </c>
      <c r="E62" t="s">
        <v>160</v>
      </c>
      <c r="F62">
        <v>0.7</v>
      </c>
      <c r="H62">
        <v>1.117</v>
      </c>
      <c r="I62">
        <v>1.105</v>
      </c>
      <c r="J62" t="s">
        <v>279</v>
      </c>
    </row>
    <row r="63" spans="2:10" x14ac:dyDescent="0.2">
      <c r="B63">
        <v>186358</v>
      </c>
      <c r="C63">
        <v>17805</v>
      </c>
      <c r="D63" t="s">
        <v>49</v>
      </c>
      <c r="E63" t="s">
        <v>284</v>
      </c>
      <c r="F63">
        <v>0.7</v>
      </c>
      <c r="H63">
        <v>1.117</v>
      </c>
      <c r="I63">
        <v>1.105</v>
      </c>
      <c r="J63" t="s">
        <v>279</v>
      </c>
    </row>
    <row r="64" spans="2:10" x14ac:dyDescent="0.2">
      <c r="B64">
        <v>186348</v>
      </c>
      <c r="C64">
        <v>98858</v>
      </c>
      <c r="D64" t="s">
        <v>49</v>
      </c>
      <c r="E64" t="s">
        <v>169</v>
      </c>
      <c r="F64">
        <v>0.7</v>
      </c>
      <c r="H64">
        <v>1.117</v>
      </c>
      <c r="I64">
        <v>1.105</v>
      </c>
      <c r="J64" t="s">
        <v>280</v>
      </c>
    </row>
    <row r="65" spans="2:10" x14ac:dyDescent="0.2">
      <c r="B65">
        <v>186348</v>
      </c>
      <c r="C65">
        <v>98858</v>
      </c>
      <c r="D65" t="s">
        <v>49</v>
      </c>
      <c r="E65" t="s">
        <v>163</v>
      </c>
      <c r="F65">
        <v>0.7</v>
      </c>
      <c r="H65">
        <v>1.117</v>
      </c>
      <c r="I65">
        <v>1.105</v>
      </c>
      <c r="J65" t="s">
        <v>280</v>
      </c>
    </row>
    <row r="66" spans="2:10" x14ac:dyDescent="0.2">
      <c r="B66">
        <v>186348</v>
      </c>
      <c r="C66">
        <v>98858</v>
      </c>
      <c r="D66" t="s">
        <v>49</v>
      </c>
      <c r="E66" t="s">
        <v>47</v>
      </c>
      <c r="F66">
        <v>0.7</v>
      </c>
      <c r="H66">
        <v>0.96699999999999997</v>
      </c>
      <c r="I66">
        <v>0.95899999999999996</v>
      </c>
      <c r="J66" t="s">
        <v>280</v>
      </c>
    </row>
    <row r="67" spans="2:10" x14ac:dyDescent="0.2">
      <c r="B67">
        <v>186358</v>
      </c>
      <c r="C67">
        <v>17805</v>
      </c>
      <c r="D67" t="s">
        <v>49</v>
      </c>
      <c r="E67" t="s">
        <v>169</v>
      </c>
      <c r="F67">
        <v>0.7</v>
      </c>
      <c r="H67">
        <v>1.117</v>
      </c>
      <c r="I67">
        <v>1.105</v>
      </c>
      <c r="J67" t="s">
        <v>279</v>
      </c>
    </row>
    <row r="68" spans="2:10" x14ac:dyDescent="0.2">
      <c r="B68">
        <v>186358</v>
      </c>
      <c r="C68">
        <v>17805</v>
      </c>
      <c r="D68" t="s">
        <v>49</v>
      </c>
      <c r="E68" t="s">
        <v>163</v>
      </c>
      <c r="F68">
        <v>0.7</v>
      </c>
      <c r="H68">
        <v>1.117</v>
      </c>
      <c r="I68">
        <v>1.105</v>
      </c>
      <c r="J68" t="s">
        <v>279</v>
      </c>
    </row>
    <row r="69" spans="2:10" x14ac:dyDescent="0.2">
      <c r="B69">
        <v>186358</v>
      </c>
      <c r="C69">
        <v>17805</v>
      </c>
      <c r="D69" t="s">
        <v>49</v>
      </c>
      <c r="E69" t="s">
        <v>177</v>
      </c>
      <c r="F69">
        <v>0.7</v>
      </c>
      <c r="H69">
        <v>1.117</v>
      </c>
      <c r="I69">
        <v>1.105</v>
      </c>
      <c r="J69" t="s">
        <v>279</v>
      </c>
    </row>
    <row r="70" spans="2:10" x14ac:dyDescent="0.2">
      <c r="B70">
        <v>186348</v>
      </c>
      <c r="C70">
        <v>98858</v>
      </c>
      <c r="D70" t="s">
        <v>49</v>
      </c>
      <c r="E70" t="s">
        <v>119</v>
      </c>
      <c r="F70">
        <v>0.7</v>
      </c>
      <c r="H70">
        <v>1.117</v>
      </c>
      <c r="I70">
        <v>1.105</v>
      </c>
      <c r="J70" t="s">
        <v>280</v>
      </c>
    </row>
    <row r="71" spans="2:10" x14ac:dyDescent="0.2">
      <c r="B71">
        <v>186348</v>
      </c>
      <c r="C71">
        <v>98858</v>
      </c>
      <c r="D71" t="s">
        <v>49</v>
      </c>
      <c r="E71" t="s">
        <v>51</v>
      </c>
      <c r="F71">
        <v>0.7</v>
      </c>
      <c r="H71">
        <v>0.96</v>
      </c>
      <c r="I71">
        <v>0.96</v>
      </c>
      <c r="J71" t="s">
        <v>280</v>
      </c>
    </row>
    <row r="72" spans="2:10" x14ac:dyDescent="0.2">
      <c r="B72">
        <v>186348</v>
      </c>
      <c r="C72">
        <v>98858</v>
      </c>
      <c r="D72" t="s">
        <v>49</v>
      </c>
      <c r="E72" t="s">
        <v>165</v>
      </c>
      <c r="F72">
        <v>0.7</v>
      </c>
      <c r="H72">
        <v>1.117</v>
      </c>
      <c r="I72">
        <v>1.105</v>
      </c>
      <c r="J72" t="s">
        <v>280</v>
      </c>
    </row>
    <row r="73" spans="2:10" x14ac:dyDescent="0.2">
      <c r="B73">
        <v>186348</v>
      </c>
      <c r="C73">
        <v>98858</v>
      </c>
      <c r="D73" t="s">
        <v>49</v>
      </c>
      <c r="E73" t="s">
        <v>167</v>
      </c>
      <c r="F73">
        <v>0.7</v>
      </c>
      <c r="H73">
        <v>1.117</v>
      </c>
      <c r="I73">
        <v>1.105</v>
      </c>
      <c r="J73" t="s">
        <v>280</v>
      </c>
    </row>
    <row r="74" spans="2:10" x14ac:dyDescent="0.2">
      <c r="B74">
        <v>186348</v>
      </c>
      <c r="C74">
        <v>98858</v>
      </c>
      <c r="D74" t="s">
        <v>49</v>
      </c>
      <c r="E74" t="s">
        <v>160</v>
      </c>
      <c r="F74">
        <v>0.7</v>
      </c>
      <c r="H74">
        <v>1.117</v>
      </c>
      <c r="I74">
        <v>1.105</v>
      </c>
      <c r="J74" t="s">
        <v>280</v>
      </c>
    </row>
    <row r="75" spans="2:10" x14ac:dyDescent="0.2">
      <c r="B75">
        <v>186348</v>
      </c>
      <c r="C75">
        <v>98858</v>
      </c>
      <c r="D75" t="s">
        <v>49</v>
      </c>
      <c r="E75" t="s">
        <v>177</v>
      </c>
      <c r="F75">
        <v>0.7</v>
      </c>
      <c r="H75">
        <v>1.117</v>
      </c>
      <c r="I75">
        <v>1.105</v>
      </c>
      <c r="J75" t="s">
        <v>280</v>
      </c>
    </row>
    <row r="76" spans="2:10" x14ac:dyDescent="0.2">
      <c r="B76">
        <v>186358</v>
      </c>
      <c r="C76">
        <v>17836</v>
      </c>
      <c r="D76" t="s">
        <v>202</v>
      </c>
      <c r="E76" t="s">
        <v>201</v>
      </c>
      <c r="F76">
        <v>1</v>
      </c>
      <c r="H76">
        <v>1</v>
      </c>
      <c r="I76">
        <v>1</v>
      </c>
      <c r="J76" t="s">
        <v>279</v>
      </c>
    </row>
    <row r="77" spans="2:10" x14ac:dyDescent="0.2">
      <c r="B77">
        <v>186358</v>
      </c>
      <c r="C77">
        <v>17836</v>
      </c>
      <c r="D77" t="s">
        <v>202</v>
      </c>
      <c r="E77" t="s">
        <v>204</v>
      </c>
      <c r="F77">
        <v>1</v>
      </c>
      <c r="H77">
        <v>1</v>
      </c>
      <c r="I77">
        <v>1</v>
      </c>
      <c r="J77" t="s">
        <v>279</v>
      </c>
    </row>
    <row r="78" spans="2:10" x14ac:dyDescent="0.2">
      <c r="B78">
        <v>186358</v>
      </c>
      <c r="C78">
        <v>17857</v>
      </c>
      <c r="D78" t="s">
        <v>138</v>
      </c>
      <c r="E78" t="s">
        <v>142</v>
      </c>
      <c r="F78">
        <v>0.59</v>
      </c>
      <c r="H78">
        <v>1</v>
      </c>
      <c r="I78">
        <v>0.998</v>
      </c>
      <c r="J78" t="s">
        <v>279</v>
      </c>
    </row>
    <row r="79" spans="2:10" x14ac:dyDescent="0.2">
      <c r="B79">
        <v>186358</v>
      </c>
      <c r="C79">
        <v>17857</v>
      </c>
      <c r="D79" t="s">
        <v>138</v>
      </c>
      <c r="E79" t="s">
        <v>136</v>
      </c>
      <c r="F79">
        <v>0.59</v>
      </c>
      <c r="H79">
        <v>1</v>
      </c>
      <c r="I79">
        <v>1</v>
      </c>
      <c r="J79" t="s">
        <v>279</v>
      </c>
    </row>
    <row r="80" spans="2:10" x14ac:dyDescent="0.2">
      <c r="B80">
        <v>186358</v>
      </c>
      <c r="C80">
        <v>17857</v>
      </c>
      <c r="D80" t="s">
        <v>138</v>
      </c>
      <c r="E80" t="s">
        <v>140</v>
      </c>
      <c r="F80">
        <v>0.59</v>
      </c>
      <c r="H80">
        <v>1</v>
      </c>
      <c r="I80">
        <v>1</v>
      </c>
      <c r="J80" t="s">
        <v>279</v>
      </c>
    </row>
    <row r="81" spans="2:10" x14ac:dyDescent="0.2">
      <c r="B81">
        <v>186358</v>
      </c>
      <c r="C81">
        <v>17857</v>
      </c>
      <c r="D81" t="s">
        <v>138</v>
      </c>
      <c r="E81" t="s">
        <v>144</v>
      </c>
      <c r="F81">
        <v>0.59</v>
      </c>
      <c r="H81">
        <v>1</v>
      </c>
      <c r="I81">
        <v>0.998</v>
      </c>
      <c r="J81" t="s">
        <v>279</v>
      </c>
    </row>
    <row r="82" spans="2:10" x14ac:dyDescent="0.2">
      <c r="B82">
        <v>186358</v>
      </c>
      <c r="C82">
        <v>17857</v>
      </c>
      <c r="D82" t="s">
        <v>138</v>
      </c>
      <c r="E82" t="s">
        <v>146</v>
      </c>
      <c r="F82">
        <v>0.59</v>
      </c>
      <c r="H82">
        <v>1</v>
      </c>
      <c r="I82">
        <v>0.998</v>
      </c>
      <c r="J82" t="s">
        <v>279</v>
      </c>
    </row>
    <row r="83" spans="2:10" x14ac:dyDescent="0.2">
      <c r="B83">
        <v>186358</v>
      </c>
      <c r="C83">
        <v>17808</v>
      </c>
      <c r="D83" t="s">
        <v>72</v>
      </c>
      <c r="E83" t="s">
        <v>125</v>
      </c>
      <c r="F83">
        <v>1</v>
      </c>
      <c r="H83">
        <v>1</v>
      </c>
      <c r="I83">
        <v>1</v>
      </c>
      <c r="J83" t="s">
        <v>279</v>
      </c>
    </row>
    <row r="84" spans="2:10" x14ac:dyDescent="0.2">
      <c r="B84">
        <v>186348</v>
      </c>
      <c r="C84">
        <v>98855</v>
      </c>
      <c r="D84" t="s">
        <v>72</v>
      </c>
      <c r="E84" t="s">
        <v>70</v>
      </c>
      <c r="F84">
        <v>0.998</v>
      </c>
      <c r="H84">
        <v>1</v>
      </c>
      <c r="I84">
        <v>1</v>
      </c>
      <c r="J84" t="s">
        <v>280</v>
      </c>
    </row>
    <row r="85" spans="2:10" x14ac:dyDescent="0.2">
      <c r="B85">
        <v>186348</v>
      </c>
      <c r="C85">
        <v>98855</v>
      </c>
      <c r="D85" t="s">
        <v>72</v>
      </c>
      <c r="E85" t="s">
        <v>55</v>
      </c>
      <c r="F85">
        <v>0.998</v>
      </c>
      <c r="H85">
        <v>1</v>
      </c>
      <c r="I85">
        <v>1</v>
      </c>
      <c r="J85" t="s">
        <v>280</v>
      </c>
    </row>
    <row r="86" spans="2:10" x14ac:dyDescent="0.2">
      <c r="B86">
        <v>186348</v>
      </c>
      <c r="C86">
        <v>98855</v>
      </c>
      <c r="D86" t="s">
        <v>72</v>
      </c>
      <c r="E86" t="s">
        <v>74</v>
      </c>
      <c r="F86">
        <v>0.998</v>
      </c>
      <c r="H86">
        <v>1</v>
      </c>
      <c r="I86">
        <v>1</v>
      </c>
      <c r="J86" t="s">
        <v>280</v>
      </c>
    </row>
    <row r="87" spans="2:10" x14ac:dyDescent="0.2">
      <c r="B87">
        <v>186348</v>
      </c>
      <c r="C87">
        <v>98855</v>
      </c>
      <c r="D87" t="s">
        <v>72</v>
      </c>
      <c r="E87" t="s">
        <v>78</v>
      </c>
      <c r="F87">
        <v>0.998</v>
      </c>
      <c r="H87">
        <v>1</v>
      </c>
      <c r="I87">
        <v>1</v>
      </c>
      <c r="J87" t="s">
        <v>280</v>
      </c>
    </row>
    <row r="88" spans="2:10" x14ac:dyDescent="0.2">
      <c r="B88">
        <v>186358</v>
      </c>
      <c r="C88">
        <v>17808</v>
      </c>
      <c r="D88" t="s">
        <v>72</v>
      </c>
      <c r="E88" t="s">
        <v>55</v>
      </c>
      <c r="F88">
        <v>1</v>
      </c>
      <c r="H88">
        <v>1</v>
      </c>
      <c r="I88">
        <v>1</v>
      </c>
      <c r="J88" t="s">
        <v>279</v>
      </c>
    </row>
    <row r="89" spans="2:10" x14ac:dyDescent="0.2">
      <c r="B89">
        <v>186358</v>
      </c>
      <c r="C89">
        <v>17808</v>
      </c>
      <c r="D89" t="s">
        <v>72</v>
      </c>
      <c r="E89" t="s">
        <v>74</v>
      </c>
      <c r="F89">
        <v>1</v>
      </c>
      <c r="H89">
        <v>1</v>
      </c>
      <c r="I89">
        <v>1</v>
      </c>
      <c r="J89" t="s">
        <v>279</v>
      </c>
    </row>
    <row r="90" spans="2:10" x14ac:dyDescent="0.2">
      <c r="B90">
        <v>186358</v>
      </c>
      <c r="C90">
        <v>17808</v>
      </c>
      <c r="D90" t="s">
        <v>72</v>
      </c>
      <c r="E90" t="s">
        <v>70</v>
      </c>
      <c r="F90">
        <v>1</v>
      </c>
      <c r="H90">
        <v>1</v>
      </c>
      <c r="I90">
        <v>1</v>
      </c>
      <c r="J90" t="s">
        <v>279</v>
      </c>
    </row>
    <row r="91" spans="2:10" x14ac:dyDescent="0.2">
      <c r="B91">
        <v>186348</v>
      </c>
      <c r="C91">
        <v>98855</v>
      </c>
      <c r="D91" t="s">
        <v>72</v>
      </c>
      <c r="E91" t="s">
        <v>125</v>
      </c>
      <c r="F91">
        <v>0.998</v>
      </c>
      <c r="H91">
        <v>1</v>
      </c>
      <c r="I91">
        <v>1</v>
      </c>
      <c r="J91" t="s">
        <v>280</v>
      </c>
    </row>
    <row r="92" spans="2:10" x14ac:dyDescent="0.2">
      <c r="B92">
        <v>186348</v>
      </c>
      <c r="C92">
        <v>98855</v>
      </c>
      <c r="D92" t="s">
        <v>72</v>
      </c>
      <c r="E92" t="s">
        <v>228</v>
      </c>
      <c r="F92">
        <v>0.998</v>
      </c>
      <c r="H92">
        <v>1</v>
      </c>
      <c r="I92">
        <v>1</v>
      </c>
      <c r="J92" t="s">
        <v>280</v>
      </c>
    </row>
    <row r="93" spans="2:10" x14ac:dyDescent="0.2">
      <c r="B93">
        <v>186358</v>
      </c>
      <c r="C93">
        <v>17808</v>
      </c>
      <c r="D93" t="s">
        <v>72</v>
      </c>
      <c r="E93" t="s">
        <v>228</v>
      </c>
      <c r="F93">
        <v>0.998</v>
      </c>
      <c r="H93">
        <v>1</v>
      </c>
      <c r="I93">
        <v>1</v>
      </c>
      <c r="J93" t="s">
        <v>279</v>
      </c>
    </row>
    <row r="94" spans="2:10" x14ac:dyDescent="0.2">
      <c r="B94">
        <v>186358</v>
      </c>
      <c r="C94">
        <v>17860</v>
      </c>
      <c r="D94" t="s">
        <v>56</v>
      </c>
      <c r="E94" t="s">
        <v>55</v>
      </c>
      <c r="F94">
        <v>1</v>
      </c>
      <c r="H94">
        <v>1.016</v>
      </c>
      <c r="I94">
        <v>0.97599999999999998</v>
      </c>
      <c r="J94" t="s">
        <v>279</v>
      </c>
    </row>
    <row r="95" spans="2:10" x14ac:dyDescent="0.2">
      <c r="B95">
        <v>186348</v>
      </c>
      <c r="C95">
        <v>98871</v>
      </c>
      <c r="D95" t="s">
        <v>56</v>
      </c>
      <c r="E95" t="s">
        <v>55</v>
      </c>
      <c r="F95">
        <v>1</v>
      </c>
      <c r="H95">
        <v>0.98</v>
      </c>
      <c r="I95">
        <v>1</v>
      </c>
      <c r="J95" t="s">
        <v>280</v>
      </c>
    </row>
    <row r="96" spans="2:10" x14ac:dyDescent="0.2">
      <c r="B96">
        <v>186358</v>
      </c>
      <c r="C96">
        <v>17802</v>
      </c>
      <c r="D96" t="s">
        <v>102</v>
      </c>
      <c r="E96" t="s">
        <v>100</v>
      </c>
      <c r="F96">
        <v>0.7</v>
      </c>
      <c r="H96">
        <v>1</v>
      </c>
      <c r="I96">
        <v>1</v>
      </c>
      <c r="J96" t="s">
        <v>279</v>
      </c>
    </row>
    <row r="97" spans="2:10" x14ac:dyDescent="0.2">
      <c r="B97">
        <v>186358</v>
      </c>
      <c r="C97">
        <v>17802</v>
      </c>
      <c r="D97" t="s">
        <v>102</v>
      </c>
      <c r="E97" t="s">
        <v>122</v>
      </c>
      <c r="F97">
        <v>0.7</v>
      </c>
      <c r="H97">
        <v>1</v>
      </c>
      <c r="I97">
        <v>1</v>
      </c>
      <c r="J97" t="s">
        <v>279</v>
      </c>
    </row>
    <row r="98" spans="2:10" x14ac:dyDescent="0.2">
      <c r="B98">
        <v>186358</v>
      </c>
      <c r="C98">
        <v>17802</v>
      </c>
      <c r="D98" t="s">
        <v>102</v>
      </c>
      <c r="E98" t="s">
        <v>114</v>
      </c>
      <c r="F98">
        <v>0.7</v>
      </c>
      <c r="H98">
        <v>1</v>
      </c>
      <c r="I98">
        <v>1</v>
      </c>
      <c r="J98" t="s">
        <v>279</v>
      </c>
    </row>
    <row r="99" spans="2:10" x14ac:dyDescent="0.2">
      <c r="B99">
        <v>186358</v>
      </c>
      <c r="C99">
        <v>17802</v>
      </c>
      <c r="D99" t="s">
        <v>102</v>
      </c>
      <c r="E99" t="s">
        <v>104</v>
      </c>
      <c r="F99">
        <v>0.7</v>
      </c>
      <c r="H99">
        <v>1</v>
      </c>
      <c r="I99">
        <v>1</v>
      </c>
      <c r="J99" t="s">
        <v>279</v>
      </c>
    </row>
    <row r="100" spans="2:10" x14ac:dyDescent="0.2">
      <c r="B100">
        <v>186348</v>
      </c>
      <c r="C100">
        <v>98856</v>
      </c>
      <c r="D100" t="s">
        <v>102</v>
      </c>
      <c r="E100" t="s">
        <v>285</v>
      </c>
      <c r="F100">
        <v>0.7</v>
      </c>
      <c r="H100">
        <v>1</v>
      </c>
      <c r="I100">
        <v>1</v>
      </c>
      <c r="J100" t="s">
        <v>280</v>
      </c>
    </row>
    <row r="101" spans="2:10" x14ac:dyDescent="0.2">
      <c r="B101">
        <v>186348</v>
      </c>
      <c r="C101">
        <v>98856</v>
      </c>
      <c r="D101" t="s">
        <v>102</v>
      </c>
      <c r="E101" t="s">
        <v>117</v>
      </c>
      <c r="F101">
        <v>0.7</v>
      </c>
      <c r="H101">
        <v>1</v>
      </c>
      <c r="I101">
        <v>1</v>
      </c>
      <c r="J101" t="s">
        <v>280</v>
      </c>
    </row>
    <row r="102" spans="2:10" x14ac:dyDescent="0.2">
      <c r="B102">
        <v>186348</v>
      </c>
      <c r="C102">
        <v>98856</v>
      </c>
      <c r="D102" t="s">
        <v>102</v>
      </c>
      <c r="E102" t="s">
        <v>286</v>
      </c>
      <c r="F102">
        <v>0.7</v>
      </c>
      <c r="H102">
        <v>1</v>
      </c>
      <c r="I102">
        <v>1</v>
      </c>
      <c r="J102" t="s">
        <v>280</v>
      </c>
    </row>
    <row r="103" spans="2:10" x14ac:dyDescent="0.2">
      <c r="B103">
        <v>186348</v>
      </c>
      <c r="C103">
        <v>98856</v>
      </c>
      <c r="D103" t="s">
        <v>102</v>
      </c>
      <c r="E103" t="s">
        <v>287</v>
      </c>
      <c r="F103">
        <v>0.7</v>
      </c>
      <c r="H103">
        <v>0.97</v>
      </c>
      <c r="I103">
        <v>0.97</v>
      </c>
      <c r="J103" t="s">
        <v>280</v>
      </c>
    </row>
    <row r="104" spans="2:10" x14ac:dyDescent="0.2">
      <c r="B104">
        <v>186348</v>
      </c>
      <c r="C104">
        <v>98856</v>
      </c>
      <c r="D104" t="s">
        <v>102</v>
      </c>
      <c r="E104" t="s">
        <v>51</v>
      </c>
      <c r="F104">
        <v>0.7</v>
      </c>
      <c r="H104">
        <v>0.94</v>
      </c>
      <c r="I104">
        <v>0.94</v>
      </c>
      <c r="J104" t="s">
        <v>280</v>
      </c>
    </row>
    <row r="105" spans="2:10" x14ac:dyDescent="0.2">
      <c r="B105">
        <v>186358</v>
      </c>
      <c r="C105">
        <v>17802</v>
      </c>
      <c r="D105" t="s">
        <v>102</v>
      </c>
      <c r="E105" t="s">
        <v>119</v>
      </c>
      <c r="F105">
        <v>0.7</v>
      </c>
      <c r="H105">
        <v>1</v>
      </c>
      <c r="I105">
        <v>1</v>
      </c>
      <c r="J105" t="s">
        <v>279</v>
      </c>
    </row>
    <row r="106" spans="2:10" x14ac:dyDescent="0.2">
      <c r="B106">
        <v>186358</v>
      </c>
      <c r="C106">
        <v>17802</v>
      </c>
      <c r="D106" t="s">
        <v>102</v>
      </c>
      <c r="E106" t="s">
        <v>117</v>
      </c>
      <c r="F106">
        <v>0.7</v>
      </c>
      <c r="H106">
        <v>1</v>
      </c>
      <c r="I106">
        <v>1</v>
      </c>
      <c r="J106" t="s">
        <v>279</v>
      </c>
    </row>
    <row r="107" spans="2:10" x14ac:dyDescent="0.2">
      <c r="B107">
        <v>186348</v>
      </c>
      <c r="C107">
        <v>98856</v>
      </c>
      <c r="D107" t="s">
        <v>102</v>
      </c>
      <c r="E107" t="s">
        <v>114</v>
      </c>
      <c r="F107">
        <v>0.7</v>
      </c>
      <c r="H107">
        <v>1</v>
      </c>
      <c r="I107">
        <v>1</v>
      </c>
      <c r="J107" t="s">
        <v>280</v>
      </c>
    </row>
    <row r="108" spans="2:10" x14ac:dyDescent="0.2">
      <c r="B108">
        <v>186358</v>
      </c>
      <c r="C108">
        <v>17802</v>
      </c>
      <c r="D108" t="s">
        <v>102</v>
      </c>
      <c r="E108" t="s">
        <v>286</v>
      </c>
      <c r="F108">
        <v>0.7</v>
      </c>
      <c r="H108">
        <v>1</v>
      </c>
      <c r="I108">
        <v>1</v>
      </c>
      <c r="J108" t="s">
        <v>279</v>
      </c>
    </row>
    <row r="109" spans="2:10" x14ac:dyDescent="0.2">
      <c r="B109">
        <v>186358</v>
      </c>
      <c r="C109">
        <v>17802</v>
      </c>
      <c r="D109" t="s">
        <v>102</v>
      </c>
      <c r="E109" t="s">
        <v>108</v>
      </c>
      <c r="F109">
        <v>0.7</v>
      </c>
      <c r="H109">
        <v>0.99399999999999999</v>
      </c>
      <c r="I109">
        <v>0.99099999999999999</v>
      </c>
      <c r="J109" t="s">
        <v>279</v>
      </c>
    </row>
    <row r="110" spans="2:10" x14ac:dyDescent="0.2">
      <c r="B110">
        <v>186358</v>
      </c>
      <c r="C110">
        <v>17802</v>
      </c>
      <c r="D110" t="s">
        <v>102</v>
      </c>
      <c r="E110" t="s">
        <v>110</v>
      </c>
      <c r="F110">
        <v>0.7</v>
      </c>
      <c r="H110">
        <v>0.99399999999999999</v>
      </c>
      <c r="I110">
        <v>0.99099999999999999</v>
      </c>
      <c r="J110" t="s">
        <v>279</v>
      </c>
    </row>
    <row r="111" spans="2:10" x14ac:dyDescent="0.2">
      <c r="B111">
        <v>186358</v>
      </c>
      <c r="C111">
        <v>17802</v>
      </c>
      <c r="D111" t="s">
        <v>102</v>
      </c>
      <c r="E111" t="s">
        <v>112</v>
      </c>
      <c r="F111">
        <v>0.7</v>
      </c>
      <c r="H111">
        <v>0.99399999999999999</v>
      </c>
      <c r="I111">
        <v>0.99099999999999999</v>
      </c>
      <c r="J111" t="s">
        <v>279</v>
      </c>
    </row>
    <row r="112" spans="2:10" x14ac:dyDescent="0.2">
      <c r="B112">
        <v>186348</v>
      </c>
      <c r="C112">
        <v>98856</v>
      </c>
      <c r="D112" t="s">
        <v>102</v>
      </c>
      <c r="E112" t="s">
        <v>122</v>
      </c>
      <c r="F112">
        <v>0.7</v>
      </c>
      <c r="H112">
        <v>0.99399999999999999</v>
      </c>
      <c r="I112">
        <v>0.99099999999999999</v>
      </c>
      <c r="J112" t="s">
        <v>280</v>
      </c>
    </row>
    <row r="113" spans="2:10" x14ac:dyDescent="0.2">
      <c r="B113">
        <v>186358</v>
      </c>
      <c r="C113">
        <v>17802</v>
      </c>
      <c r="D113" t="s">
        <v>102</v>
      </c>
      <c r="E113" t="s">
        <v>106</v>
      </c>
      <c r="F113">
        <v>0.7</v>
      </c>
      <c r="H113">
        <v>0.99399999999999999</v>
      </c>
      <c r="I113">
        <v>0.99099999999999999</v>
      </c>
      <c r="J113" t="s">
        <v>279</v>
      </c>
    </row>
    <row r="114" spans="2:10" x14ac:dyDescent="0.2">
      <c r="B114">
        <v>186358</v>
      </c>
      <c r="C114">
        <v>17831</v>
      </c>
      <c r="D114" t="s">
        <v>132</v>
      </c>
      <c r="E114" t="s">
        <v>130</v>
      </c>
      <c r="F114">
        <v>1</v>
      </c>
      <c r="H114">
        <v>1.1200000000000001</v>
      </c>
      <c r="I114">
        <v>1.19</v>
      </c>
      <c r="J114" t="s">
        <v>279</v>
      </c>
    </row>
    <row r="115" spans="2:10" x14ac:dyDescent="0.2">
      <c r="B115">
        <v>186358</v>
      </c>
      <c r="C115">
        <v>17839</v>
      </c>
      <c r="D115" t="s">
        <v>93</v>
      </c>
      <c r="E115" t="s">
        <v>91</v>
      </c>
      <c r="F115">
        <v>1</v>
      </c>
      <c r="H115">
        <v>1</v>
      </c>
      <c r="I115">
        <v>1</v>
      </c>
      <c r="J115" t="s">
        <v>279</v>
      </c>
    </row>
    <row r="116" spans="2:10" x14ac:dyDescent="0.2">
      <c r="B116">
        <v>186358</v>
      </c>
      <c r="C116">
        <v>17839</v>
      </c>
      <c r="D116" t="s">
        <v>93</v>
      </c>
      <c r="E116" t="s">
        <v>288</v>
      </c>
      <c r="F116">
        <v>1</v>
      </c>
      <c r="H116">
        <v>1</v>
      </c>
      <c r="I116">
        <v>1</v>
      </c>
      <c r="J116" t="s">
        <v>279</v>
      </c>
    </row>
    <row r="117" spans="2:10" x14ac:dyDescent="0.2">
      <c r="B117">
        <v>186358</v>
      </c>
      <c r="C117">
        <v>17839</v>
      </c>
      <c r="D117" t="s">
        <v>93</v>
      </c>
      <c r="E117" t="s">
        <v>55</v>
      </c>
      <c r="F117">
        <v>1</v>
      </c>
      <c r="H117">
        <v>1</v>
      </c>
      <c r="I117">
        <v>1</v>
      </c>
      <c r="J117" t="s">
        <v>279</v>
      </c>
    </row>
    <row r="118" spans="2:10" x14ac:dyDescent="0.2">
      <c r="B118">
        <v>186348</v>
      </c>
      <c r="C118">
        <v>98854</v>
      </c>
      <c r="D118" t="s">
        <v>93</v>
      </c>
      <c r="E118" t="s">
        <v>91</v>
      </c>
      <c r="F118">
        <v>1</v>
      </c>
      <c r="H118">
        <v>1</v>
      </c>
      <c r="I118">
        <v>1</v>
      </c>
      <c r="J118" t="s">
        <v>280</v>
      </c>
    </row>
    <row r="119" spans="2:10" x14ac:dyDescent="0.2">
      <c r="B119">
        <v>186348</v>
      </c>
      <c r="C119">
        <v>98854</v>
      </c>
      <c r="D119" t="s">
        <v>93</v>
      </c>
      <c r="E119" t="s">
        <v>288</v>
      </c>
      <c r="F119">
        <v>1</v>
      </c>
      <c r="H119">
        <v>1</v>
      </c>
      <c r="I119">
        <v>1</v>
      </c>
      <c r="J119" t="s">
        <v>280</v>
      </c>
    </row>
    <row r="120" spans="2:10" x14ac:dyDescent="0.2">
      <c r="B120">
        <v>186348</v>
      </c>
      <c r="C120">
        <v>98854</v>
      </c>
      <c r="D120" t="s">
        <v>93</v>
      </c>
      <c r="E120" t="s">
        <v>55</v>
      </c>
      <c r="F120">
        <v>1</v>
      </c>
      <c r="H120">
        <v>1</v>
      </c>
      <c r="I120">
        <v>1</v>
      </c>
      <c r="J120" t="s">
        <v>280</v>
      </c>
    </row>
    <row r="121" spans="2:10" x14ac:dyDescent="0.2">
      <c r="B121">
        <v>186348</v>
      </c>
      <c r="C121">
        <v>98645</v>
      </c>
      <c r="D121" t="s">
        <v>85</v>
      </c>
      <c r="E121" t="s">
        <v>83</v>
      </c>
      <c r="F121">
        <v>1</v>
      </c>
      <c r="H121">
        <v>1</v>
      </c>
      <c r="I121">
        <v>1</v>
      </c>
      <c r="J121" t="s">
        <v>280</v>
      </c>
    </row>
    <row r="122" spans="2:10" x14ac:dyDescent="0.2">
      <c r="B122">
        <v>186358</v>
      </c>
      <c r="C122">
        <v>17838</v>
      </c>
      <c r="D122" t="s">
        <v>85</v>
      </c>
      <c r="E122" t="s">
        <v>83</v>
      </c>
      <c r="F122">
        <v>1</v>
      </c>
      <c r="H122">
        <v>1</v>
      </c>
      <c r="I122">
        <v>1</v>
      </c>
      <c r="J122" t="s">
        <v>279</v>
      </c>
    </row>
    <row r="123" spans="2:10" x14ac:dyDescent="0.2">
      <c r="B123">
        <v>186358</v>
      </c>
      <c r="C123">
        <v>17817</v>
      </c>
      <c r="D123" t="s">
        <v>248</v>
      </c>
      <c r="E123" t="s">
        <v>264</v>
      </c>
      <c r="F123">
        <v>0.8</v>
      </c>
      <c r="H123">
        <v>0.94399999999999995</v>
      </c>
      <c r="I123">
        <v>0.99399999999999999</v>
      </c>
      <c r="J123" t="s">
        <v>279</v>
      </c>
    </row>
    <row r="124" spans="2:10" x14ac:dyDescent="0.2">
      <c r="B124">
        <v>186348</v>
      </c>
      <c r="C124">
        <v>98859</v>
      </c>
      <c r="D124" t="s">
        <v>248</v>
      </c>
      <c r="E124" t="s">
        <v>264</v>
      </c>
      <c r="F124">
        <v>0.8</v>
      </c>
      <c r="H124">
        <v>0.98099999999999998</v>
      </c>
      <c r="I124">
        <v>0.91800000000000004</v>
      </c>
      <c r="J124" t="s">
        <v>280</v>
      </c>
    </row>
    <row r="125" spans="2:10" x14ac:dyDescent="0.2">
      <c r="B125">
        <v>186348</v>
      </c>
      <c r="C125">
        <v>98859</v>
      </c>
      <c r="D125" t="s">
        <v>248</v>
      </c>
      <c r="E125" t="s">
        <v>37</v>
      </c>
      <c r="F125">
        <v>0.8</v>
      </c>
      <c r="H125">
        <v>1.0209999999999999</v>
      </c>
      <c r="I125">
        <v>0.996</v>
      </c>
      <c r="J125" t="s">
        <v>280</v>
      </c>
    </row>
    <row r="126" spans="2:10" x14ac:dyDescent="0.2">
      <c r="B126">
        <v>186358</v>
      </c>
      <c r="C126">
        <v>17839</v>
      </c>
      <c r="D126" t="s">
        <v>93</v>
      </c>
      <c r="E126" t="s">
        <v>152</v>
      </c>
      <c r="F126">
        <v>1</v>
      </c>
      <c r="H126">
        <v>1</v>
      </c>
      <c r="I126">
        <v>1</v>
      </c>
      <c r="J126" t="s">
        <v>279</v>
      </c>
    </row>
    <row r="127" spans="2:10" x14ac:dyDescent="0.2">
      <c r="B127">
        <v>186348</v>
      </c>
      <c r="C127">
        <v>98854</v>
      </c>
      <c r="D127" t="s">
        <v>93</v>
      </c>
      <c r="E127" t="s">
        <v>152</v>
      </c>
      <c r="F127">
        <v>1</v>
      </c>
      <c r="H127">
        <v>1</v>
      </c>
      <c r="I127">
        <v>1</v>
      </c>
      <c r="J127" t="s">
        <v>280</v>
      </c>
    </row>
    <row r="128" spans="2:10" x14ac:dyDescent="0.2">
      <c r="B128">
        <v>186358</v>
      </c>
      <c r="C128">
        <v>17839</v>
      </c>
      <c r="D128" t="s">
        <v>93</v>
      </c>
      <c r="E128" t="s">
        <v>149</v>
      </c>
      <c r="F128">
        <v>1</v>
      </c>
      <c r="H128">
        <v>1</v>
      </c>
      <c r="I128">
        <v>1</v>
      </c>
      <c r="J128" t="s">
        <v>279</v>
      </c>
    </row>
    <row r="129" spans="2:10" x14ac:dyDescent="0.2">
      <c r="B129">
        <v>186348</v>
      </c>
      <c r="C129">
        <v>98854</v>
      </c>
      <c r="D129" t="s">
        <v>93</v>
      </c>
      <c r="E129" t="s">
        <v>149</v>
      </c>
      <c r="F129">
        <v>1</v>
      </c>
      <c r="H129">
        <v>1</v>
      </c>
      <c r="I129">
        <v>1</v>
      </c>
      <c r="J129" t="s">
        <v>280</v>
      </c>
    </row>
    <row r="130" spans="2:10" x14ac:dyDescent="0.2">
      <c r="B130">
        <v>186345</v>
      </c>
      <c r="C130">
        <v>98851</v>
      </c>
      <c r="D130" t="s">
        <v>185</v>
      </c>
      <c r="E130" t="s">
        <v>196</v>
      </c>
      <c r="F130">
        <v>0.92</v>
      </c>
      <c r="H130">
        <v>1.0009999999999999</v>
      </c>
      <c r="I130">
        <v>1.0009999999999999</v>
      </c>
      <c r="J130" t="s">
        <v>280</v>
      </c>
    </row>
    <row r="131" spans="2:10" x14ac:dyDescent="0.2">
      <c r="B131">
        <v>186345</v>
      </c>
      <c r="C131">
        <v>98851</v>
      </c>
      <c r="D131" t="s">
        <v>185</v>
      </c>
      <c r="E131" t="s">
        <v>191</v>
      </c>
      <c r="F131">
        <v>0.92</v>
      </c>
      <c r="H131">
        <v>1.0009999999999999</v>
      </c>
      <c r="I131">
        <v>1.0009999999999999</v>
      </c>
      <c r="J131" t="s">
        <v>280</v>
      </c>
    </row>
    <row r="132" spans="2:10" x14ac:dyDescent="0.2">
      <c r="B132">
        <v>186345</v>
      </c>
      <c r="C132">
        <v>98851</v>
      </c>
      <c r="D132" t="s">
        <v>185</v>
      </c>
      <c r="E132" t="s">
        <v>184</v>
      </c>
      <c r="F132">
        <v>0.92</v>
      </c>
      <c r="H132">
        <v>1.0009999999999999</v>
      </c>
      <c r="I132">
        <v>1.0009999999999999</v>
      </c>
      <c r="J132" t="s">
        <v>280</v>
      </c>
    </row>
    <row r="133" spans="2:10" x14ac:dyDescent="0.2">
      <c r="B133">
        <v>186345</v>
      </c>
      <c r="C133">
        <v>98851</v>
      </c>
      <c r="D133" t="s">
        <v>185</v>
      </c>
      <c r="E133" t="s">
        <v>187</v>
      </c>
      <c r="F133">
        <v>0.92</v>
      </c>
      <c r="H133">
        <v>1.0009999999999999</v>
      </c>
      <c r="I133">
        <v>1.0009999999999999</v>
      </c>
      <c r="J133" t="s">
        <v>280</v>
      </c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02C9-F73B-4296-A98A-034AE7A88562}">
  <sheetPr codeName="Sheet23">
    <pageSetUpPr fitToPage="1"/>
  </sheetPr>
  <dimension ref="A2:H16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304</v>
      </c>
      <c r="B2" s="27"/>
      <c r="C2" s="4"/>
      <c r="D2" s="4"/>
      <c r="E2" s="4"/>
      <c r="F2" s="13"/>
      <c r="G2" s="24" t="s">
        <v>8</v>
      </c>
      <c r="H2" s="24">
        <v>98854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336</v>
      </c>
      <c r="E5" s="16" t="s">
        <v>337</v>
      </c>
      <c r="F5" s="17" t="s">
        <v>336</v>
      </c>
      <c r="G5" s="17" t="s">
        <v>337</v>
      </c>
      <c r="H5" s="18" t="s">
        <v>2</v>
      </c>
    </row>
    <row r="6" spans="1:8" ht="13.5" customHeight="1" outlineLevel="2" x14ac:dyDescent="0.25">
      <c r="A6" s="11" t="s">
        <v>91</v>
      </c>
      <c r="B6" s="28" t="s">
        <v>92</v>
      </c>
      <c r="C6" s="6">
        <v>165</v>
      </c>
      <c r="D6" s="6">
        <v>32506</v>
      </c>
      <c r="E6" s="14">
        <v>347.61999999999944</v>
      </c>
      <c r="F6" s="6">
        <f>'Res Low Income - Gas'!$D6*SUMIFS('Realization Rate'!H:H,'Realization Rate'!C:C,$H$2,'Realization Rate'!E:E,'Res Low Income - Gas'!$A6)</f>
        <v>32506</v>
      </c>
      <c r="G6" s="14">
        <f>'Res Low Income - Gas'!$E6*SUMIFS('Realization Rate'!I:I,'Realization Rate'!C:C,$H$2,'Realization Rate'!E:E,'Res Low Income - Gas'!$A6)</f>
        <v>347.61999999999944</v>
      </c>
      <c r="H6" s="7">
        <v>776112.22</v>
      </c>
    </row>
    <row r="7" spans="1:8" ht="13.5" customHeight="1" outlineLevel="1" x14ac:dyDescent="0.25">
      <c r="B7" s="47" t="s">
        <v>327</v>
      </c>
      <c r="C7" s="33">
        <f t="shared" ref="C7:H7" si="0">SUBTOTAL(9,C6:C6)</f>
        <v>165</v>
      </c>
      <c r="D7" s="33">
        <f t="shared" si="0"/>
        <v>32506</v>
      </c>
      <c r="E7" s="34">
        <f t="shared" si="0"/>
        <v>347.61999999999944</v>
      </c>
      <c r="F7" s="33">
        <f t="shared" si="0"/>
        <v>32506</v>
      </c>
      <c r="G7" s="34">
        <f t="shared" si="0"/>
        <v>347.61999999999944</v>
      </c>
      <c r="H7" s="35">
        <f t="shared" si="0"/>
        <v>776112.22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outlineLevel="2" x14ac:dyDescent="0.25">
      <c r="A9" s="25" t="s">
        <v>149</v>
      </c>
      <c r="B9" s="30" t="s">
        <v>123</v>
      </c>
      <c r="C9" s="26">
        <v>692</v>
      </c>
      <c r="D9" s="6">
        <v>1808.14</v>
      </c>
      <c r="E9" s="14">
        <v>5.13</v>
      </c>
      <c r="F9" s="6">
        <f>'Res Low Income - Gas'!$D9*SUMIFS('Realization Rate'!H:H,'Realization Rate'!C:C,$H$2,'Realization Rate'!E:E,'Res Low Income - Gas'!$A9)</f>
        <v>1808.14</v>
      </c>
      <c r="G9" s="14">
        <f>'Res Low Income - Gas'!$E9*SUMIFS('Realization Rate'!I:I,'Realization Rate'!C:C,$H$2,'Realization Rate'!E:E,'Res Low Income - Gas'!$A9)</f>
        <v>5.13</v>
      </c>
      <c r="H9" s="7">
        <v>51055.199999999997</v>
      </c>
    </row>
    <row r="10" spans="1:8" outlineLevel="2" x14ac:dyDescent="0.25">
      <c r="A10" s="25" t="s">
        <v>152</v>
      </c>
      <c r="B10" s="30" t="s">
        <v>123</v>
      </c>
      <c r="C10" s="26">
        <v>137988</v>
      </c>
      <c r="D10" s="6">
        <v>-49718.610000000008</v>
      </c>
      <c r="E10" s="14">
        <v>-229.12</v>
      </c>
      <c r="F10" s="6">
        <f>'Res Low Income - Gas'!$D10*SUMIFS('Realization Rate'!H:H,'Realization Rate'!C:C,$H$2,'Realization Rate'!E:E,'Res Low Income - Gas'!$A10)</f>
        <v>-49718.610000000008</v>
      </c>
      <c r="G10" s="14">
        <f>'Res Low Income - Gas'!$E10*SUMIFS('Realization Rate'!I:I,'Realization Rate'!C:C,$H$2,'Realization Rate'!E:E,'Res Low Income - Gas'!$A10)</f>
        <v>-229.12</v>
      </c>
      <c r="H10" s="7">
        <v>0</v>
      </c>
    </row>
    <row r="11" spans="1:8" outlineLevel="1" x14ac:dyDescent="0.25">
      <c r="A11" s="25"/>
      <c r="B11" s="31" t="s">
        <v>318</v>
      </c>
      <c r="C11" s="32">
        <f t="shared" ref="C11:H11" si="1">SUBTOTAL(9,C9:C10)</f>
        <v>138680</v>
      </c>
      <c r="D11" s="33">
        <f t="shared" si="1"/>
        <v>-47910.470000000008</v>
      </c>
      <c r="E11" s="34">
        <f t="shared" si="1"/>
        <v>-223.99</v>
      </c>
      <c r="F11" s="33">
        <f t="shared" si="1"/>
        <v>-47910.470000000008</v>
      </c>
      <c r="G11" s="34">
        <f t="shared" si="1"/>
        <v>-223.99</v>
      </c>
      <c r="H11" s="35">
        <f t="shared" si="1"/>
        <v>51055.199999999997</v>
      </c>
    </row>
    <row r="12" spans="1:8" outlineLevel="1" x14ac:dyDescent="0.25">
      <c r="A12" s="25"/>
      <c r="B12" s="36"/>
      <c r="C12" s="37"/>
      <c r="D12" s="38"/>
      <c r="E12" s="39"/>
      <c r="F12" s="38"/>
      <c r="G12" s="39"/>
      <c r="H12" s="40"/>
    </row>
    <row r="13" spans="1:8" ht="15.75" thickBot="1" x14ac:dyDescent="0.3">
      <c r="A13" s="41"/>
      <c r="B13" s="42" t="s">
        <v>315</v>
      </c>
      <c r="C13" s="43">
        <f t="shared" ref="C13:H13" si="2">SUBTOTAL(9,C6:C10)</f>
        <v>138845</v>
      </c>
      <c r="D13" s="44">
        <f t="shared" si="2"/>
        <v>-15404.470000000008</v>
      </c>
      <c r="E13" s="45">
        <f t="shared" si="2"/>
        <v>123.62999999999943</v>
      </c>
      <c r="F13" s="44">
        <f t="shared" si="2"/>
        <v>-15404.470000000008</v>
      </c>
      <c r="G13" s="45">
        <f t="shared" si="2"/>
        <v>123.62999999999943</v>
      </c>
      <c r="H13" s="46">
        <f t="shared" si="2"/>
        <v>827167.41999999993</v>
      </c>
    </row>
    <row r="14" spans="1:8" ht="15.75" thickTop="1" x14ac:dyDescent="0.25">
      <c r="C14" s="6"/>
    </row>
    <row r="15" spans="1:8" x14ac:dyDescent="0.25">
      <c r="C15" s="6"/>
    </row>
    <row r="16" spans="1:8" x14ac:dyDescent="0.25">
      <c r="C16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68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76780-DCDF-4DF6-BC03-951E10C8D9EC}">
  <sheetPr codeName="Sheet24">
    <pageSetUpPr fitToPage="1"/>
  </sheetPr>
  <dimension ref="A1:H13"/>
  <sheetViews>
    <sheetView view="pageLayout" zoomScale="90" zoomScaleNormal="90" zoomScalePageLayoutView="90" workbookViewId="0"/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1" spans="1:8" ht="13.5" customHeight="1" x14ac:dyDescent="0.25">
      <c r="A1" s="1" t="s">
        <v>305</v>
      </c>
      <c r="B1" s="27"/>
      <c r="C1" s="4"/>
      <c r="D1" s="4"/>
      <c r="E1" s="4"/>
      <c r="F1" s="13"/>
      <c r="G1" s="24" t="s">
        <v>8</v>
      </c>
      <c r="H1" s="24">
        <v>98865</v>
      </c>
    </row>
    <row r="2" spans="1:8" ht="13.5" customHeight="1" x14ac:dyDescent="0.25"/>
    <row r="3" spans="1:8" ht="13.5" customHeight="1" x14ac:dyDescent="0.25">
      <c r="A3" s="1"/>
      <c r="B3" s="27"/>
      <c r="C3" s="4"/>
      <c r="D3" s="51" t="s">
        <v>5</v>
      </c>
      <c r="E3" s="51"/>
      <c r="F3" s="51" t="s">
        <v>6</v>
      </c>
      <c r="G3" s="51"/>
      <c r="H3" s="8"/>
    </row>
    <row r="4" spans="1:8" ht="13.5" customHeight="1" x14ac:dyDescent="0.25">
      <c r="A4" s="3" t="s">
        <v>0</v>
      </c>
      <c r="B4" s="29"/>
      <c r="C4" s="15" t="s">
        <v>1</v>
      </c>
      <c r="D4" s="16" t="s">
        <v>336</v>
      </c>
      <c r="E4" s="16" t="s">
        <v>337</v>
      </c>
      <c r="F4" s="17" t="s">
        <v>336</v>
      </c>
      <c r="G4" s="17" t="s">
        <v>337</v>
      </c>
      <c r="H4" s="18" t="s">
        <v>2</v>
      </c>
    </row>
    <row r="5" spans="1:8" ht="13.5" customHeight="1" outlineLevel="2" x14ac:dyDescent="0.25">
      <c r="A5" s="11" t="s">
        <v>328</v>
      </c>
      <c r="B5" s="28" t="s">
        <v>328</v>
      </c>
      <c r="C5" s="6"/>
      <c r="E5" s="14"/>
      <c r="F5" s="6">
        <f>'Res Education - Gas'!$D5*SUMIFS('Realization Rate'!H:H,'Realization Rate'!C:C,$H$1,'Realization Rate'!E:E,'Res Education - Gas'!$A5)</f>
        <v>0</v>
      </c>
      <c r="G5" s="14">
        <f>'Res Education - Gas'!$E5*SUMIFS('Realization Rate'!I:I,'Realization Rate'!C:C,$H$1,'Realization Rate'!E:E,'Res Education - Gas'!$A5)</f>
        <v>0</v>
      </c>
    </row>
    <row r="6" spans="1:8" ht="13.5" customHeight="1" outlineLevel="1" x14ac:dyDescent="0.25">
      <c r="B6" s="47" t="s">
        <v>329</v>
      </c>
      <c r="C6" s="33">
        <f t="shared" ref="C6:H6" si="0">SUBTOTAL(9,C5:C5)</f>
        <v>0</v>
      </c>
      <c r="D6" s="33">
        <f t="shared" si="0"/>
        <v>0</v>
      </c>
      <c r="E6" s="34">
        <f t="shared" si="0"/>
        <v>0</v>
      </c>
      <c r="F6" s="33">
        <f t="shared" si="0"/>
        <v>0</v>
      </c>
      <c r="G6" s="34">
        <f t="shared" si="0"/>
        <v>0</v>
      </c>
      <c r="H6" s="35">
        <f t="shared" si="0"/>
        <v>0</v>
      </c>
    </row>
    <row r="7" spans="1:8" ht="13.5" customHeight="1" outlineLevel="1" x14ac:dyDescent="0.25">
      <c r="B7" s="48"/>
      <c r="C7" s="38"/>
      <c r="D7" s="38"/>
      <c r="E7" s="39"/>
      <c r="F7" s="38"/>
      <c r="G7" s="39"/>
      <c r="H7" s="40"/>
    </row>
    <row r="8" spans="1:8" ht="13.5" customHeight="1" thickBot="1" x14ac:dyDescent="0.3">
      <c r="A8" s="49"/>
      <c r="B8" s="50" t="s">
        <v>315</v>
      </c>
      <c r="C8" s="44">
        <f t="shared" ref="C8:H8" si="1">SUBTOTAL(9,C5:C5)</f>
        <v>0</v>
      </c>
      <c r="D8" s="44">
        <f t="shared" si="1"/>
        <v>0</v>
      </c>
      <c r="E8" s="45">
        <f t="shared" si="1"/>
        <v>0</v>
      </c>
      <c r="F8" s="44">
        <f t="shared" si="1"/>
        <v>0</v>
      </c>
      <c r="G8" s="45">
        <f t="shared" si="1"/>
        <v>0</v>
      </c>
      <c r="H8" s="46">
        <f t="shared" si="1"/>
        <v>0</v>
      </c>
    </row>
    <row r="9" spans="1:8" ht="13.5" customHeight="1" thickTop="1" x14ac:dyDescent="0.25">
      <c r="C9" s="6"/>
    </row>
    <row r="10" spans="1:8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</sheetData>
  <mergeCells count="2">
    <mergeCell ref="D3:E3"/>
    <mergeCell ref="F3:G3"/>
  </mergeCells>
  <printOptions horizontalCentered="1"/>
  <pageMargins left="0.7" right="0.7" top="1.25" bottom="0.75" header="0.3" footer="0.3"/>
  <pageSetup scale="72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623E-0A52-48E1-9DA9-9300C3E1193B}">
  <sheetPr codeName="Sheet25">
    <pageSetUpPr fitToPage="1"/>
  </sheetPr>
  <dimension ref="A2:H20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306</v>
      </c>
      <c r="B2" s="27"/>
      <c r="C2" s="4"/>
      <c r="D2" s="4"/>
      <c r="E2" s="4"/>
      <c r="F2" s="13"/>
      <c r="G2" s="24" t="s">
        <v>8</v>
      </c>
      <c r="H2" s="24">
        <v>98858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336</v>
      </c>
      <c r="E5" s="16" t="s">
        <v>337</v>
      </c>
      <c r="F5" s="17" t="s">
        <v>336</v>
      </c>
      <c r="G5" s="17" t="s">
        <v>337</v>
      </c>
      <c r="H5" s="18" t="s">
        <v>2</v>
      </c>
    </row>
    <row r="6" spans="1:8" ht="13.5" customHeight="1" outlineLevel="2" x14ac:dyDescent="0.25">
      <c r="A6" s="11" t="s">
        <v>47</v>
      </c>
      <c r="B6" s="28" t="s">
        <v>48</v>
      </c>
      <c r="C6" s="6">
        <v>12</v>
      </c>
      <c r="D6" s="6">
        <v>5438.2803999999996</v>
      </c>
      <c r="E6" s="14">
        <v>63.593200000000003</v>
      </c>
      <c r="F6" s="6">
        <f>'NonRes Equipment - Gas'!$D6*SUMIFS('Realization Rate'!H:H,'Realization Rate'!C:C,$H$2,'Realization Rate'!E:E,'NonRes Equipment - Gas'!$A6)</f>
        <v>5258.8171467999991</v>
      </c>
      <c r="G6" s="14">
        <f>'NonRes Equipment - Gas'!$E6*SUMIFS('Realization Rate'!I:I,'Realization Rate'!C:C,$H$2,'Realization Rate'!E:E,'NonRes Equipment - Gas'!$A6)</f>
        <v>60.985878800000002</v>
      </c>
      <c r="H6" s="7">
        <v>15356.250000000002</v>
      </c>
    </row>
    <row r="7" spans="1:8" ht="13.5" customHeight="1" outlineLevel="2" x14ac:dyDescent="0.25">
      <c r="A7" s="25" t="s">
        <v>51</v>
      </c>
      <c r="B7" s="30" t="s">
        <v>48</v>
      </c>
      <c r="C7" s="26">
        <v>205</v>
      </c>
      <c r="D7" s="6">
        <v>27098.9856</v>
      </c>
      <c r="E7" s="14">
        <v>387.35849999999959</v>
      </c>
      <c r="F7" s="6">
        <f>'NonRes Equipment - Gas'!$D7*SUMIFS('Realization Rate'!H:H,'Realization Rate'!C:C,$H$2,'Realization Rate'!E:E,'NonRes Equipment - Gas'!$A7)</f>
        <v>26015.026175999999</v>
      </c>
      <c r="G7" s="14">
        <f>'NonRes Equipment - Gas'!$E7*SUMIFS('Realization Rate'!I:I,'Realization Rate'!C:C,$H$2,'Realization Rate'!E:E,'NonRes Equipment - Gas'!$A7)</f>
        <v>371.86415999999957</v>
      </c>
      <c r="H7" s="7">
        <v>43975</v>
      </c>
    </row>
    <row r="8" spans="1:8" ht="13.5" customHeight="1" outlineLevel="1" x14ac:dyDescent="0.25">
      <c r="A8" s="25"/>
      <c r="B8" s="31" t="s">
        <v>338</v>
      </c>
      <c r="C8" s="32">
        <f t="shared" ref="C8:H8" si="0">SUBTOTAL(9,C6:C7)</f>
        <v>217</v>
      </c>
      <c r="D8" s="33">
        <f t="shared" si="0"/>
        <v>32537.266</v>
      </c>
      <c r="E8" s="34">
        <f t="shared" si="0"/>
        <v>450.95169999999962</v>
      </c>
      <c r="F8" s="33">
        <f t="shared" si="0"/>
        <v>31273.843322799999</v>
      </c>
      <c r="G8" s="34">
        <f t="shared" si="0"/>
        <v>432.8500387999996</v>
      </c>
      <c r="H8" s="35">
        <f t="shared" si="0"/>
        <v>59331.25</v>
      </c>
    </row>
    <row r="9" spans="1:8" ht="13.5" customHeight="1" outlineLevel="1" x14ac:dyDescent="0.25">
      <c r="A9" s="25"/>
      <c r="B9" s="36"/>
      <c r="C9" s="37"/>
      <c r="D9" s="38"/>
      <c r="E9" s="39"/>
      <c r="F9" s="38"/>
      <c r="G9" s="39"/>
      <c r="H9" s="40"/>
    </row>
    <row r="10" spans="1:8" outlineLevel="2" x14ac:dyDescent="0.25">
      <c r="A10" s="25" t="s">
        <v>160</v>
      </c>
      <c r="B10" s="30" t="s">
        <v>120</v>
      </c>
      <c r="C10" s="26">
        <v>33</v>
      </c>
      <c r="D10" s="6">
        <v>-116.7295</v>
      </c>
      <c r="E10" s="14">
        <v>-0.59249999999999992</v>
      </c>
      <c r="F10" s="6">
        <f>'NonRes Equipment - Gas'!$D10*SUMIFS('Realization Rate'!H:H,'Realization Rate'!C:C,$H$2,'Realization Rate'!E:E,'NonRes Equipment - Gas'!$A10)</f>
        <v>-130.38685150000001</v>
      </c>
      <c r="G10" s="14">
        <f>'NonRes Equipment - Gas'!$E10*SUMIFS('Realization Rate'!I:I,'Realization Rate'!C:C,$H$2,'Realization Rate'!E:E,'NonRes Equipment - Gas'!$A10)</f>
        <v>-0.65471249999999992</v>
      </c>
    </row>
    <row r="11" spans="1:8" outlineLevel="2" x14ac:dyDescent="0.25">
      <c r="A11" s="25" t="s">
        <v>119</v>
      </c>
      <c r="B11" s="30" t="s">
        <v>120</v>
      </c>
      <c r="C11" s="26">
        <v>1119</v>
      </c>
      <c r="D11" s="6">
        <v>-11814.042399999998</v>
      </c>
      <c r="E11" s="14">
        <v>-59.969799999999992</v>
      </c>
      <c r="F11" s="6">
        <f>'NonRes Equipment - Gas'!$D11*SUMIFS('Realization Rate'!H:H,'Realization Rate'!C:C,$H$2,'Realization Rate'!E:E,'NonRes Equipment - Gas'!$A11)</f>
        <v>-13196.285360799999</v>
      </c>
      <c r="G11" s="14">
        <f>'NonRes Equipment - Gas'!$E11*SUMIFS('Realization Rate'!I:I,'Realization Rate'!C:C,$H$2,'Realization Rate'!E:E,'NonRes Equipment - Gas'!$A11)</f>
        <v>-66.266628999999995</v>
      </c>
    </row>
    <row r="12" spans="1:8" outlineLevel="2" x14ac:dyDescent="0.25">
      <c r="A12" s="25" t="s">
        <v>163</v>
      </c>
      <c r="B12" s="30" t="s">
        <v>120</v>
      </c>
      <c r="C12" s="26">
        <v>45</v>
      </c>
      <c r="D12" s="6">
        <v>-391.5419</v>
      </c>
      <c r="E12" s="14">
        <v>-1.9876</v>
      </c>
      <c r="F12" s="6">
        <f>'NonRes Equipment - Gas'!$D12*SUMIFS('Realization Rate'!H:H,'Realization Rate'!C:C,$H$2,'Realization Rate'!E:E,'NonRes Equipment - Gas'!$A12)</f>
        <v>-437.35230230000002</v>
      </c>
      <c r="G12" s="14">
        <f>'NonRes Equipment - Gas'!$E12*SUMIFS('Realization Rate'!I:I,'Realization Rate'!C:C,$H$2,'Realization Rate'!E:E,'NonRes Equipment - Gas'!$A12)</f>
        <v>-2.1962980000000001</v>
      </c>
    </row>
    <row r="13" spans="1:8" outlineLevel="2" x14ac:dyDescent="0.25">
      <c r="A13" s="25" t="s">
        <v>165</v>
      </c>
      <c r="B13" s="30" t="s">
        <v>120</v>
      </c>
      <c r="C13" s="26">
        <v>3010</v>
      </c>
      <c r="D13" s="6">
        <v>-4758.6860999999999</v>
      </c>
      <c r="E13" s="14">
        <v>-24.155300000000008</v>
      </c>
      <c r="F13" s="6">
        <f>'NonRes Equipment - Gas'!$D13*SUMIFS('Realization Rate'!H:H,'Realization Rate'!C:C,$H$2,'Realization Rate'!E:E,'NonRes Equipment - Gas'!$A13)</f>
        <v>-5315.4523737</v>
      </c>
      <c r="G13" s="14">
        <f>'NonRes Equipment - Gas'!$E13*SUMIFS('Realization Rate'!I:I,'Realization Rate'!C:C,$H$2,'Realization Rate'!E:E,'NonRes Equipment - Gas'!$A13)</f>
        <v>-26.69160650000001</v>
      </c>
    </row>
    <row r="14" spans="1:8" outlineLevel="2" x14ac:dyDescent="0.25">
      <c r="A14" s="25" t="s">
        <v>167</v>
      </c>
      <c r="B14" s="30" t="s">
        <v>120</v>
      </c>
      <c r="C14" s="26">
        <v>894</v>
      </c>
      <c r="D14" s="6">
        <v>-2014.1002000000003</v>
      </c>
      <c r="E14" s="14">
        <v>-10.2239</v>
      </c>
      <c r="F14" s="6">
        <f>'NonRes Equipment - Gas'!$D14*SUMIFS('Realization Rate'!H:H,'Realization Rate'!C:C,$H$2,'Realization Rate'!E:E,'NonRes Equipment - Gas'!$A14)</f>
        <v>-2249.7499234000002</v>
      </c>
      <c r="G14" s="14">
        <f>'NonRes Equipment - Gas'!$E14*SUMIFS('Realization Rate'!I:I,'Realization Rate'!C:C,$H$2,'Realization Rate'!E:E,'NonRes Equipment - Gas'!$A14)</f>
        <v>-11.297409500000001</v>
      </c>
    </row>
    <row r="15" spans="1:8" outlineLevel="2" x14ac:dyDescent="0.25">
      <c r="A15" s="25" t="s">
        <v>169</v>
      </c>
      <c r="B15" s="30" t="s">
        <v>120</v>
      </c>
      <c r="C15" s="26">
        <v>23506</v>
      </c>
      <c r="D15" s="6">
        <v>-22779.812399999988</v>
      </c>
      <c r="E15" s="14">
        <v>-115.63330000000005</v>
      </c>
      <c r="F15" s="6">
        <f>'NonRes Equipment - Gas'!$D15*SUMIFS('Realization Rate'!H:H,'Realization Rate'!C:C,$H$2,'Realization Rate'!E:E,'NonRes Equipment - Gas'!$A15)</f>
        <v>-25445.050450799987</v>
      </c>
      <c r="G15" s="14">
        <f>'NonRes Equipment - Gas'!$E15*SUMIFS('Realization Rate'!I:I,'Realization Rate'!C:C,$H$2,'Realization Rate'!E:E,'NonRes Equipment - Gas'!$A15)</f>
        <v>-127.77479650000005</v>
      </c>
    </row>
    <row r="16" spans="1:8" outlineLevel="2" x14ac:dyDescent="0.25">
      <c r="A16" s="25" t="s">
        <v>177</v>
      </c>
      <c r="B16" s="30" t="s">
        <v>120</v>
      </c>
      <c r="C16" s="26">
        <v>16</v>
      </c>
      <c r="D16" s="6">
        <v>-177.09690000000001</v>
      </c>
      <c r="E16" s="14">
        <v>-0.89890000000000003</v>
      </c>
      <c r="F16" s="6">
        <f>'NonRes Equipment - Gas'!$D16*SUMIFS('Realization Rate'!H:H,'Realization Rate'!C:C,$H$2,'Realization Rate'!E:E,'NonRes Equipment - Gas'!$A16)</f>
        <v>-197.81723730000002</v>
      </c>
      <c r="G16" s="14">
        <f>'NonRes Equipment - Gas'!$E16*SUMIFS('Realization Rate'!I:I,'Realization Rate'!C:C,$H$2,'Realization Rate'!E:E,'NonRes Equipment - Gas'!$A16)</f>
        <v>-0.99328450000000001</v>
      </c>
    </row>
    <row r="17" spans="1:8" outlineLevel="1" x14ac:dyDescent="0.25">
      <c r="A17" s="25"/>
      <c r="B17" s="31" t="s">
        <v>331</v>
      </c>
      <c r="C17" s="32">
        <f t="shared" ref="C17:H17" si="1">SUBTOTAL(9,C10:C16)</f>
        <v>28623</v>
      </c>
      <c r="D17" s="33">
        <f t="shared" si="1"/>
        <v>-42052.009399999988</v>
      </c>
      <c r="E17" s="34">
        <f t="shared" si="1"/>
        <v>-213.46130000000005</v>
      </c>
      <c r="F17" s="33">
        <f t="shared" si="1"/>
        <v>-46972.094499799983</v>
      </c>
      <c r="G17" s="34">
        <f t="shared" si="1"/>
        <v>-235.87473650000004</v>
      </c>
      <c r="H17" s="35">
        <f t="shared" si="1"/>
        <v>0</v>
      </c>
    </row>
    <row r="18" spans="1:8" outlineLevel="1" x14ac:dyDescent="0.25">
      <c r="A18" s="25"/>
      <c r="B18" s="36"/>
      <c r="C18" s="37"/>
      <c r="D18" s="38"/>
      <c r="E18" s="39"/>
      <c r="F18" s="38"/>
      <c r="G18" s="39"/>
      <c r="H18" s="40"/>
    </row>
    <row r="19" spans="1:8" ht="15.75" thickBot="1" x14ac:dyDescent="0.3">
      <c r="A19" s="41"/>
      <c r="B19" s="42" t="s">
        <v>315</v>
      </c>
      <c r="C19" s="43">
        <f t="shared" ref="C19:H19" si="2">SUBTOTAL(9,C6:C16)</f>
        <v>28840</v>
      </c>
      <c r="D19" s="44">
        <f t="shared" si="2"/>
        <v>-9514.7433999999885</v>
      </c>
      <c r="E19" s="45">
        <f t="shared" si="2"/>
        <v>237.49039999999962</v>
      </c>
      <c r="F19" s="44">
        <f t="shared" si="2"/>
        <v>-15698.251176999989</v>
      </c>
      <c r="G19" s="45">
        <f t="shared" si="2"/>
        <v>196.97530229999953</v>
      </c>
      <c r="H19" s="46">
        <f t="shared" si="2"/>
        <v>59331.25</v>
      </c>
    </row>
    <row r="20" spans="1:8" ht="15.75" thickTop="1" x14ac:dyDescent="0.25"/>
  </sheetData>
  <mergeCells count="2">
    <mergeCell ref="D4:E4"/>
    <mergeCell ref="F4:G4"/>
  </mergeCells>
  <printOptions horizontalCentered="1"/>
  <pageMargins left="0.7" right="0.7" top="1.25" bottom="0.75" header="0.3" footer="0.3"/>
  <pageSetup scale="68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C7850-4F6D-4083-B255-0218E78A94F4}">
  <sheetPr codeName="Sheet26">
    <pageSetUpPr fitToPage="1"/>
  </sheetPr>
  <dimension ref="A2:H18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customWidth="true" style="11" width="49.4257812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307</v>
      </c>
      <c r="B2" s="27"/>
      <c r="C2" s="4"/>
      <c r="D2" s="4"/>
      <c r="E2" s="4"/>
      <c r="F2" s="13"/>
      <c r="G2" s="24" t="s">
        <v>8</v>
      </c>
      <c r="H2" s="24">
        <v>98859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336</v>
      </c>
      <c r="E5" s="16" t="s">
        <v>337</v>
      </c>
      <c r="F5" s="17" t="s">
        <v>336</v>
      </c>
      <c r="G5" s="17" t="s">
        <v>337</v>
      </c>
      <c r="H5" s="18" t="s">
        <v>2</v>
      </c>
    </row>
    <row r="6" spans="1:8" ht="13.5" customHeight="1" outlineLevel="2" x14ac:dyDescent="0.25">
      <c r="A6" s="11" t="s">
        <v>43</v>
      </c>
      <c r="B6" s="28" t="s">
        <v>34</v>
      </c>
      <c r="C6" s="6">
        <v>9</v>
      </c>
      <c r="D6" s="6">
        <v>28731</v>
      </c>
      <c r="E6" s="14">
        <v>146.1</v>
      </c>
      <c r="F6" s="6">
        <f>'Nonres Energy Solutions - Gas'!$D6*SUMIFS('Realization Rate'!H:H,'Realization Rate'!C:C,$H$2,'Realization Rate'!E:E,'Nonres Energy Solutions - Gas'!$A6)</f>
        <v>28185.111000000001</v>
      </c>
      <c r="G6" s="14">
        <f>'Nonres Energy Solutions - Gas'!$E6*SUMIFS('Realization Rate'!I:I,'Realization Rate'!C:C,$H$2,'Realization Rate'!E:E,'Nonres Energy Solutions - Gas'!$A6)</f>
        <v>134.1198</v>
      </c>
      <c r="H6" s="7">
        <v>28355</v>
      </c>
    </row>
    <row r="7" spans="1:8" ht="13.5" customHeight="1" outlineLevel="2" x14ac:dyDescent="0.25">
      <c r="A7" s="25" t="s">
        <v>257</v>
      </c>
      <c r="B7" s="30" t="s">
        <v>34</v>
      </c>
      <c r="C7" s="26">
        <v>3</v>
      </c>
      <c r="D7" s="6">
        <v>9269</v>
      </c>
      <c r="E7" s="14">
        <v>59.5</v>
      </c>
      <c r="F7" s="6">
        <f>'Nonres Energy Solutions - Gas'!$D7*SUMIFS('Realization Rate'!H:H,'Realization Rate'!C:C,$H$2,'Realization Rate'!E:E,'Nonres Energy Solutions - Gas'!$A7)</f>
        <v>9092.8889999999992</v>
      </c>
      <c r="G7" s="14">
        <f>'Nonres Energy Solutions - Gas'!$E7*SUMIFS('Realization Rate'!I:I,'Realization Rate'!C:C,$H$2,'Realization Rate'!E:E,'Nonres Energy Solutions - Gas'!$A7)</f>
        <v>54.621000000000002</v>
      </c>
      <c r="H7" s="7">
        <v>9269</v>
      </c>
    </row>
    <row r="8" spans="1:8" outlineLevel="2" x14ac:dyDescent="0.25">
      <c r="A8" s="25" t="s">
        <v>259</v>
      </c>
      <c r="B8" s="30" t="s">
        <v>34</v>
      </c>
      <c r="C8" s="26">
        <v>1</v>
      </c>
      <c r="D8" s="6">
        <v>-2550</v>
      </c>
      <c r="E8" s="14">
        <v>-33.200000000000003</v>
      </c>
      <c r="F8" s="6">
        <f>'Nonres Energy Solutions - Gas'!$D8*SUMIFS('Realization Rate'!H:H,'Realization Rate'!C:C,$H$2,'Realization Rate'!E:E,'Nonres Energy Solutions - Gas'!$A8)</f>
        <v>-2501.5500000000002</v>
      </c>
      <c r="G8" s="14">
        <f>'Nonres Energy Solutions - Gas'!$E8*SUMIFS('Realization Rate'!I:I,'Realization Rate'!C:C,$H$2,'Realization Rate'!E:E,'Nonres Energy Solutions - Gas'!$A8)</f>
        <v>-30.477600000000002</v>
      </c>
      <c r="H8" s="7">
        <v>0</v>
      </c>
    </row>
    <row r="9" spans="1:8" outlineLevel="2" x14ac:dyDescent="0.25">
      <c r="A9" s="25" t="s">
        <v>271</v>
      </c>
      <c r="B9" s="30" t="s">
        <v>34</v>
      </c>
      <c r="C9" s="26">
        <v>2</v>
      </c>
      <c r="D9" s="6">
        <v>1360</v>
      </c>
      <c r="E9" s="14">
        <v>16.299999999999997</v>
      </c>
      <c r="F9" s="6">
        <f>'Nonres Energy Solutions - Gas'!$D9*SUMIFS('Realization Rate'!H:H,'Realization Rate'!C:C,$H$2,'Realization Rate'!E:E,'Nonres Energy Solutions - Gas'!$A9)</f>
        <v>1334.16</v>
      </c>
      <c r="G9" s="14">
        <f>'Nonres Energy Solutions - Gas'!$E9*SUMIFS('Realization Rate'!I:I,'Realization Rate'!C:C,$H$2,'Realization Rate'!E:E,'Nonres Energy Solutions - Gas'!$A9)</f>
        <v>14.963399999999998</v>
      </c>
      <c r="H9" s="7">
        <v>3338</v>
      </c>
    </row>
    <row r="10" spans="1:8" outlineLevel="2" x14ac:dyDescent="0.25">
      <c r="A10" s="25" t="s">
        <v>255</v>
      </c>
      <c r="B10" s="30" t="s">
        <v>34</v>
      </c>
      <c r="C10" s="26">
        <v>17</v>
      </c>
      <c r="D10" s="6">
        <v>16116</v>
      </c>
      <c r="E10" s="14">
        <v>41.600000000000009</v>
      </c>
      <c r="F10" s="6">
        <f>'Nonres Energy Solutions - Gas'!$D10*SUMIFS('Realization Rate'!H:H,'Realization Rate'!C:C,$H$2,'Realization Rate'!E:E,'Nonres Energy Solutions - Gas'!$A10)</f>
        <v>15809.796</v>
      </c>
      <c r="G10" s="14">
        <f>'Nonres Energy Solutions - Gas'!$E10*SUMIFS('Realization Rate'!I:I,'Realization Rate'!C:C,$H$2,'Realization Rate'!E:E,'Nonres Energy Solutions - Gas'!$A10)</f>
        <v>38.188800000000008</v>
      </c>
      <c r="H10" s="7">
        <v>16116</v>
      </c>
    </row>
    <row r="11" spans="1:8" outlineLevel="2" x14ac:dyDescent="0.25">
      <c r="A11" s="25" t="s">
        <v>37</v>
      </c>
      <c r="B11" s="30" t="s">
        <v>34</v>
      </c>
      <c r="C11" s="26">
        <v>2</v>
      </c>
      <c r="D11" s="6">
        <v>-11.0883</v>
      </c>
      <c r="E11" s="14">
        <v>-5.6300000000000003E-2</v>
      </c>
      <c r="F11" s="6">
        <f>'Nonres Energy Solutions - Gas'!$D11*SUMIFS('Realization Rate'!H:H,'Realization Rate'!C:C,$H$2,'Realization Rate'!E:E,'Nonres Energy Solutions - Gas'!$A11)</f>
        <v>-11.3211543</v>
      </c>
      <c r="G11" s="14">
        <f>'Nonres Energy Solutions - Gas'!$E11*SUMIFS('Realization Rate'!I:I,'Realization Rate'!C:C,$H$2,'Realization Rate'!E:E,'Nonres Energy Solutions - Gas'!$A11)</f>
        <v>-5.6074800000000001E-2</v>
      </c>
      <c r="H11" s="7">
        <v>4498</v>
      </c>
    </row>
    <row r="12" spans="1:8" outlineLevel="1" x14ac:dyDescent="0.25">
      <c r="A12" s="25"/>
      <c r="B12" s="31" t="s">
        <v>332</v>
      </c>
      <c r="C12" s="32">
        <f t="shared" ref="C12:H12" si="0">SUBTOTAL(9,C6:C11)</f>
        <v>34</v>
      </c>
      <c r="D12" s="33">
        <f t="shared" si="0"/>
        <v>52914.911699999997</v>
      </c>
      <c r="E12" s="34">
        <f t="shared" si="0"/>
        <v>230.24370000000002</v>
      </c>
      <c r="F12" s="33">
        <f t="shared" si="0"/>
        <v>51909.084845700003</v>
      </c>
      <c r="G12" s="34">
        <f t="shared" si="0"/>
        <v>211.35932520000003</v>
      </c>
      <c r="H12" s="35">
        <f t="shared" si="0"/>
        <v>61576</v>
      </c>
    </row>
    <row r="13" spans="1:8" outlineLevel="1" x14ac:dyDescent="0.25">
      <c r="A13" s="25"/>
      <c r="B13" s="36"/>
      <c r="C13" s="37"/>
      <c r="D13" s="38"/>
      <c r="E13" s="39"/>
      <c r="F13" s="38"/>
      <c r="G13" s="39"/>
      <c r="H13" s="40"/>
    </row>
    <row r="14" spans="1:8" outlineLevel="2" x14ac:dyDescent="0.25">
      <c r="A14" s="25" t="s">
        <v>264</v>
      </c>
      <c r="B14" s="30" t="s">
        <v>123</v>
      </c>
      <c r="C14" s="26">
        <v>0</v>
      </c>
      <c r="D14" s="6">
        <v>0</v>
      </c>
      <c r="E14" s="14">
        <v>0</v>
      </c>
      <c r="F14" s="6">
        <f>'Nonres Energy Solutions - Gas'!$D14*SUMIFS('Realization Rate'!H:H,'Realization Rate'!C:C,$H$2,'Realization Rate'!E:E,'Nonres Energy Solutions - Gas'!$A14)</f>
        <v>0</v>
      </c>
      <c r="G14" s="14">
        <f>'Nonres Energy Solutions - Gas'!$E14*SUMIFS('Realization Rate'!I:I,'Realization Rate'!C:C,$H$2,'Realization Rate'!E:E,'Nonres Energy Solutions - Gas'!$A14)</f>
        <v>0</v>
      </c>
      <c r="H14" s="7">
        <v>112799.45999999947</v>
      </c>
    </row>
    <row r="15" spans="1:8" outlineLevel="1" x14ac:dyDescent="0.25">
      <c r="A15" s="25"/>
      <c r="B15" s="31" t="s">
        <v>318</v>
      </c>
      <c r="C15" s="32">
        <f t="shared" ref="C15:H15" si="1">SUBTOTAL(9,C14:C14)</f>
        <v>0</v>
      </c>
      <c r="D15" s="33">
        <f t="shared" si="1"/>
        <v>0</v>
      </c>
      <c r="E15" s="34">
        <f t="shared" si="1"/>
        <v>0</v>
      </c>
      <c r="F15" s="33">
        <f t="shared" si="1"/>
        <v>0</v>
      </c>
      <c r="G15" s="34">
        <f t="shared" si="1"/>
        <v>0</v>
      </c>
      <c r="H15" s="35">
        <f t="shared" si="1"/>
        <v>112799.45999999947</v>
      </c>
    </row>
    <row r="16" spans="1:8" outlineLevel="1" x14ac:dyDescent="0.25">
      <c r="A16" s="25"/>
      <c r="B16" s="36"/>
      <c r="C16" s="37"/>
      <c r="D16" s="38"/>
      <c r="E16" s="39"/>
      <c r="F16" s="38"/>
      <c r="G16" s="39"/>
      <c r="H16" s="40"/>
    </row>
    <row r="17" spans="1:8" ht="15.75" thickBot="1" x14ac:dyDescent="0.3">
      <c r="A17" s="41"/>
      <c r="B17" s="42" t="s">
        <v>315</v>
      </c>
      <c r="C17" s="43">
        <f t="shared" ref="C17:H17" si="2">SUBTOTAL(9,C6:C14)</f>
        <v>34</v>
      </c>
      <c r="D17" s="44">
        <f t="shared" si="2"/>
        <v>52914.911699999997</v>
      </c>
      <c r="E17" s="45">
        <f t="shared" si="2"/>
        <v>230.24370000000002</v>
      </c>
      <c r="F17" s="44">
        <f t="shared" si="2"/>
        <v>51909.084845700003</v>
      </c>
      <c r="G17" s="45">
        <f t="shared" si="2"/>
        <v>211.35932520000003</v>
      </c>
      <c r="H17" s="46">
        <f t="shared" si="2"/>
        <v>174375.45999999947</v>
      </c>
    </row>
    <row r="18" spans="1:8" ht="15.75" thickTop="1" x14ac:dyDescent="0.25"/>
  </sheetData>
  <mergeCells count="2">
    <mergeCell ref="D4:E4"/>
    <mergeCell ref="F4:G4"/>
  </mergeCells>
  <printOptions horizontalCentered="1"/>
  <pageMargins left="0.7" right="0.7" top="1.25" bottom="0.75" header="0.3" footer="0.3"/>
  <pageSetup scale="68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2859-0F61-4894-A84F-E24D1CC6521C}">
  <sheetPr codeName="Sheet27">
    <pageSetUpPr fitToPage="1"/>
  </sheetPr>
  <dimension ref="A2:H1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308</v>
      </c>
      <c r="B2" s="27"/>
      <c r="C2" s="4"/>
      <c r="D2" s="4"/>
      <c r="E2" s="4"/>
      <c r="F2" s="13"/>
      <c r="G2" s="24" t="s">
        <v>8</v>
      </c>
      <c r="H2" s="24">
        <v>98851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336</v>
      </c>
      <c r="E5" s="16" t="s">
        <v>337</v>
      </c>
      <c r="F5" s="17" t="s">
        <v>336</v>
      </c>
      <c r="G5" s="17" t="s">
        <v>337</v>
      </c>
      <c r="H5" s="18" t="s">
        <v>2</v>
      </c>
    </row>
    <row r="6" spans="1:8" ht="13.5" customHeight="1" outlineLevel="2" x14ac:dyDescent="0.25">
      <c r="A6" s="11" t="s">
        <v>184</v>
      </c>
      <c r="B6" s="28" t="s">
        <v>84</v>
      </c>
      <c r="C6" s="6">
        <v>93</v>
      </c>
      <c r="D6" s="6">
        <v>0</v>
      </c>
      <c r="E6" s="14">
        <v>0</v>
      </c>
      <c r="F6" s="6">
        <f>'Comm New Construction - Gas'!$D6*SUMIFS('Realization Rate'!H:H,'Realization Rate'!C:C,$H$2,'Realization Rate'!E:E,'Comm New Construction - Gas'!$A6)</f>
        <v>0</v>
      </c>
      <c r="G6" s="14">
        <f>'Comm New Construction - Gas'!$E6*SUMIFS('Realization Rate'!I:I,'Realization Rate'!C:C,$H$2,'Realization Rate'!E:E,'Comm New Construction - Gas'!$A6)</f>
        <v>0</v>
      </c>
      <c r="H6" s="7">
        <v>25755</v>
      </c>
    </row>
    <row r="7" spans="1:8" ht="13.5" customHeight="1" outlineLevel="2" x14ac:dyDescent="0.25">
      <c r="A7" s="25" t="s">
        <v>187</v>
      </c>
      <c r="B7" s="30" t="s">
        <v>84</v>
      </c>
      <c r="C7" s="26">
        <v>293</v>
      </c>
      <c r="D7" s="6">
        <v>0</v>
      </c>
      <c r="E7" s="14">
        <v>0</v>
      </c>
      <c r="F7" s="6">
        <f>'Comm New Construction - Gas'!$D7*SUMIFS('Realization Rate'!H:H,'Realization Rate'!C:C,$H$2,'Realization Rate'!E:E,'Comm New Construction - Gas'!$A7)</f>
        <v>0</v>
      </c>
      <c r="G7" s="14">
        <f>'Comm New Construction - Gas'!$E7*SUMIFS('Realization Rate'!I:I,'Realization Rate'!C:C,$H$2,'Realization Rate'!E:E,'Comm New Construction - Gas'!$A7)</f>
        <v>0</v>
      </c>
      <c r="H7" s="7">
        <v>0</v>
      </c>
    </row>
    <row r="8" spans="1:8" outlineLevel="2" x14ac:dyDescent="0.25">
      <c r="A8" s="25" t="s">
        <v>196</v>
      </c>
      <c r="B8" s="30" t="s">
        <v>84</v>
      </c>
      <c r="C8" s="26">
        <v>17</v>
      </c>
      <c r="D8" s="6">
        <v>85759</v>
      </c>
      <c r="E8" s="14">
        <v>1105</v>
      </c>
      <c r="F8" s="6">
        <f>'Comm New Construction - Gas'!$D8*SUMIFS('Realization Rate'!H:H,'Realization Rate'!C:C,$H$2,'Realization Rate'!E:E,'Comm New Construction - Gas'!$A8)</f>
        <v>85844.758999999991</v>
      </c>
      <c r="G8" s="14">
        <f>'Comm New Construction - Gas'!$E8*SUMIFS('Realization Rate'!I:I,'Realization Rate'!C:C,$H$2,'Realization Rate'!E:E,'Comm New Construction - Gas'!$A8)</f>
        <v>1106.1049999999998</v>
      </c>
      <c r="H8" s="7">
        <v>95442</v>
      </c>
    </row>
    <row r="9" spans="1:8" outlineLevel="2" x14ac:dyDescent="0.25">
      <c r="A9" s="25" t="s">
        <v>191</v>
      </c>
      <c r="B9" s="30" t="s">
        <v>84</v>
      </c>
      <c r="C9" s="26">
        <v>40</v>
      </c>
      <c r="D9" s="6">
        <v>206161</v>
      </c>
      <c r="E9" s="14">
        <v>22021</v>
      </c>
      <c r="F9" s="6">
        <f>'Comm New Construction - Gas'!$D9*SUMIFS('Realization Rate'!H:H,'Realization Rate'!C:C,$H$2,'Realization Rate'!E:E,'Comm New Construction - Gas'!$A9)</f>
        <v>206367.16099999996</v>
      </c>
      <c r="G9" s="14">
        <f>'Comm New Construction - Gas'!$E9*SUMIFS('Realization Rate'!I:I,'Realization Rate'!C:C,$H$2,'Realization Rate'!E:E,'Comm New Construction - Gas'!$A9)</f>
        <v>22043.020999999997</v>
      </c>
      <c r="H9" s="7">
        <v>205624</v>
      </c>
    </row>
    <row r="10" spans="1:8" outlineLevel="1" x14ac:dyDescent="0.25">
      <c r="A10" s="25"/>
      <c r="B10" s="31" t="s">
        <v>333</v>
      </c>
      <c r="C10" s="32">
        <f t="shared" ref="C10:H10" si="0">SUBTOTAL(9,C6:C9)</f>
        <v>443</v>
      </c>
      <c r="D10" s="33">
        <f t="shared" si="0"/>
        <v>291920</v>
      </c>
      <c r="E10" s="34">
        <f t="shared" si="0"/>
        <v>23126</v>
      </c>
      <c r="F10" s="33">
        <f t="shared" si="0"/>
        <v>292211.91999999993</v>
      </c>
      <c r="G10" s="34">
        <f t="shared" si="0"/>
        <v>23149.125999999997</v>
      </c>
      <c r="H10" s="35">
        <f t="shared" si="0"/>
        <v>326821</v>
      </c>
    </row>
    <row r="11" spans="1:8" outlineLevel="1" x14ac:dyDescent="0.25">
      <c r="A11" s="25"/>
      <c r="B11" s="36"/>
      <c r="C11" s="37"/>
      <c r="D11" s="38"/>
      <c r="E11" s="39"/>
      <c r="F11" s="38"/>
      <c r="G11" s="39"/>
      <c r="H11" s="40"/>
    </row>
    <row r="12" spans="1:8" ht="15.75" thickBot="1" x14ac:dyDescent="0.3">
      <c r="A12" s="41"/>
      <c r="B12" s="42" t="s">
        <v>315</v>
      </c>
      <c r="C12" s="43">
        <f t="shared" ref="C12:H12" si="1">SUBTOTAL(9,C6:C9)</f>
        <v>443</v>
      </c>
      <c r="D12" s="44">
        <f t="shared" si="1"/>
        <v>291920</v>
      </c>
      <c r="E12" s="45">
        <f t="shared" si="1"/>
        <v>23126</v>
      </c>
      <c r="F12" s="44">
        <f t="shared" si="1"/>
        <v>292211.91999999993</v>
      </c>
      <c r="G12" s="45">
        <f t="shared" si="1"/>
        <v>23149.125999999997</v>
      </c>
      <c r="H12" s="46">
        <f t="shared" si="1"/>
        <v>326821</v>
      </c>
    </row>
    <row r="13" spans="1:8" ht="15.75" thickTop="1" x14ac:dyDescent="0.25">
      <c r="C13" s="6"/>
    </row>
    <row r="14" spans="1:8" x14ac:dyDescent="0.25">
      <c r="C14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70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6150-8AAF-441A-AE37-17C50143EA19}">
  <sheetPr codeName="Sheet28">
    <pageSetUpPr fitToPage="1"/>
  </sheetPr>
  <dimension ref="A2:H2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309</v>
      </c>
      <c r="B2" s="27"/>
      <c r="C2" s="4"/>
      <c r="D2" s="4"/>
      <c r="E2" s="4"/>
      <c r="F2" s="13"/>
      <c r="G2" s="24" t="s">
        <v>8</v>
      </c>
      <c r="H2" s="24">
        <v>98850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336</v>
      </c>
      <c r="E5" s="16" t="s">
        <v>337</v>
      </c>
      <c r="F5" s="17" t="s">
        <v>336</v>
      </c>
      <c r="G5" s="17" t="s">
        <v>337</v>
      </c>
      <c r="H5" s="18" t="s">
        <v>2</v>
      </c>
    </row>
    <row r="6" spans="1:8" ht="13.5" customHeight="1" outlineLevel="2" x14ac:dyDescent="0.25">
      <c r="A6" s="11" t="s">
        <v>43</v>
      </c>
      <c r="B6" s="28" t="s">
        <v>34</v>
      </c>
      <c r="C6" s="6">
        <v>5</v>
      </c>
      <c r="D6" s="6">
        <v>1455</v>
      </c>
      <c r="E6" s="14">
        <v>19</v>
      </c>
      <c r="F6" s="6">
        <f>'Income Qualified MF Housing-Gas'!$D6*SUMIFS('Realization Rate'!H:H,'Realization Rate'!C:C,$H$2,'Realization Rate'!E:E,'Income Qualified MF Housing-Gas'!$A6)</f>
        <v>1455</v>
      </c>
      <c r="G6" s="14">
        <f>'Income Qualified MF Housing-Gas'!$E6*SUMIFS('Realization Rate'!I:I,'Realization Rate'!C:C,$H$2,'Realization Rate'!E:E,'Income Qualified MF Housing-Gas'!$A6)</f>
        <v>0</v>
      </c>
      <c r="H6" s="7">
        <v>3939</v>
      </c>
    </row>
    <row r="7" spans="1:8" ht="13.5" customHeight="1" outlineLevel="1" x14ac:dyDescent="0.25">
      <c r="B7" s="47" t="s">
        <v>332</v>
      </c>
      <c r="C7" s="33">
        <f t="shared" ref="C7:H7" si="0">SUBTOTAL(9,C6:C6)</f>
        <v>5</v>
      </c>
      <c r="D7" s="33">
        <f t="shared" si="0"/>
        <v>1455</v>
      </c>
      <c r="E7" s="34">
        <f t="shared" si="0"/>
        <v>19</v>
      </c>
      <c r="F7" s="33">
        <f t="shared" si="0"/>
        <v>1455</v>
      </c>
      <c r="G7" s="34">
        <f t="shared" si="0"/>
        <v>0</v>
      </c>
      <c r="H7" s="35">
        <f t="shared" si="0"/>
        <v>3939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outlineLevel="2" x14ac:dyDescent="0.25">
      <c r="A9" s="25" t="s">
        <v>61</v>
      </c>
      <c r="B9" s="30" t="s">
        <v>62</v>
      </c>
      <c r="C9" s="26">
        <v>4</v>
      </c>
      <c r="D9" s="6">
        <v>0</v>
      </c>
      <c r="E9" s="14">
        <v>0</v>
      </c>
      <c r="F9" s="6">
        <f>'Income Qualified MF Housing-Gas'!$D9*SUMIFS('Realization Rate'!H:H,'Realization Rate'!C:C,$H$2,'Realization Rate'!E:E,'Income Qualified MF Housing-Gas'!$A9)</f>
        <v>0</v>
      </c>
      <c r="G9" s="14">
        <f>'Income Qualified MF Housing-Gas'!$E9*SUMIFS('Realization Rate'!I:I,'Realization Rate'!C:C,$H$2,'Realization Rate'!E:E,'Income Qualified MF Housing-Gas'!$A9)</f>
        <v>0</v>
      </c>
      <c r="H9" s="7">
        <v>477</v>
      </c>
    </row>
    <row r="10" spans="1:8" ht="13.5" customHeight="1" outlineLevel="1" x14ac:dyDescent="0.25">
      <c r="A10" s="25"/>
      <c r="B10" s="31" t="s">
        <v>334</v>
      </c>
      <c r="C10" s="32">
        <f t="shared" ref="C10:H10" si="1">SUBTOTAL(9,C9:C9)</f>
        <v>4</v>
      </c>
      <c r="D10" s="33">
        <f t="shared" si="1"/>
        <v>0</v>
      </c>
      <c r="E10" s="34">
        <f t="shared" si="1"/>
        <v>0</v>
      </c>
      <c r="F10" s="33">
        <f t="shared" si="1"/>
        <v>0</v>
      </c>
      <c r="G10" s="34">
        <f t="shared" si="1"/>
        <v>0</v>
      </c>
      <c r="H10" s="35">
        <f t="shared" si="1"/>
        <v>477</v>
      </c>
    </row>
    <row r="11" spans="1:8" ht="13.5" customHeight="1" outlineLevel="1" x14ac:dyDescent="0.25">
      <c r="A11" s="25"/>
      <c r="B11" s="36"/>
      <c r="C11" s="37"/>
      <c r="D11" s="38"/>
      <c r="E11" s="39"/>
      <c r="F11" s="38"/>
      <c r="G11" s="39"/>
      <c r="H11" s="40"/>
    </row>
    <row r="12" spans="1:8" outlineLevel="2" x14ac:dyDescent="0.25">
      <c r="A12" s="25" t="s">
        <v>206</v>
      </c>
      <c r="B12" s="30" t="s">
        <v>126</v>
      </c>
      <c r="C12" s="26">
        <v>62</v>
      </c>
      <c r="D12" s="6">
        <v>0</v>
      </c>
      <c r="E12" s="14">
        <v>0</v>
      </c>
      <c r="F12" s="6">
        <f>'Income Qualified MF Housing-Gas'!$D12*SUMIFS('Realization Rate'!H:H,'Realization Rate'!C:C,$H$2,'Realization Rate'!E:E,'Income Qualified MF Housing-Gas'!$A12)</f>
        <v>0</v>
      </c>
      <c r="G12" s="14">
        <f>'Income Qualified MF Housing-Gas'!$E12*SUMIFS('Realization Rate'!I:I,'Realization Rate'!C:C,$H$2,'Realization Rate'!E:E,'Income Qualified MF Housing-Gas'!$A12)</f>
        <v>0</v>
      </c>
      <c r="H12" s="7">
        <v>14400</v>
      </c>
    </row>
    <row r="13" spans="1:8" outlineLevel="1" x14ac:dyDescent="0.25">
      <c r="A13" s="25"/>
      <c r="B13" s="31" t="s">
        <v>322</v>
      </c>
      <c r="C13" s="32">
        <f t="shared" ref="C13:H13" si="2">SUBTOTAL(9,C12:C12)</f>
        <v>62</v>
      </c>
      <c r="D13" s="33">
        <f t="shared" si="2"/>
        <v>0</v>
      </c>
      <c r="E13" s="34">
        <f t="shared" si="2"/>
        <v>0</v>
      </c>
      <c r="F13" s="33">
        <f t="shared" si="2"/>
        <v>0</v>
      </c>
      <c r="G13" s="34">
        <f t="shared" si="2"/>
        <v>0</v>
      </c>
      <c r="H13" s="35">
        <f t="shared" si="2"/>
        <v>14400</v>
      </c>
    </row>
    <row r="14" spans="1:8" outlineLevel="1" x14ac:dyDescent="0.25">
      <c r="A14" s="25"/>
      <c r="B14" s="36"/>
      <c r="C14" s="37"/>
      <c r="D14" s="38"/>
      <c r="E14" s="39"/>
      <c r="F14" s="38"/>
      <c r="G14" s="39"/>
      <c r="H14" s="40"/>
    </row>
    <row r="15" spans="1:8" outlineLevel="2" x14ac:dyDescent="0.25">
      <c r="A15" s="25" t="s">
        <v>208</v>
      </c>
      <c r="B15" s="30" t="s">
        <v>209</v>
      </c>
      <c r="C15" s="26">
        <v>938</v>
      </c>
      <c r="D15" s="6">
        <v>-560.66169999999988</v>
      </c>
      <c r="E15" s="14">
        <v>-2.6473999999999998</v>
      </c>
      <c r="F15" s="6">
        <f>'Income Qualified MF Housing-Gas'!$D15*SUMIFS('Realization Rate'!H:H,'Realization Rate'!C:C,$H$2,'Realization Rate'!E:E,'Income Qualified MF Housing-Gas'!$A15)</f>
        <v>-560.66169999999988</v>
      </c>
      <c r="G15" s="14">
        <f>'Income Qualified MF Housing-Gas'!$E15*SUMIFS('Realization Rate'!I:I,'Realization Rate'!C:C,$H$2,'Realization Rate'!E:E,'Income Qualified MF Housing-Gas'!$A15)</f>
        <v>-2.6473999999999998</v>
      </c>
      <c r="H15" s="7">
        <v>0</v>
      </c>
    </row>
    <row r="16" spans="1:8" outlineLevel="2" x14ac:dyDescent="0.25">
      <c r="A16" s="25" t="s">
        <v>211</v>
      </c>
      <c r="B16" s="30" t="s">
        <v>209</v>
      </c>
      <c r="C16" s="26">
        <v>29</v>
      </c>
      <c r="D16" s="6">
        <v>749.39400000000001</v>
      </c>
      <c r="E16" s="14">
        <v>12.383699999999999</v>
      </c>
      <c r="F16" s="6">
        <f>'Income Qualified MF Housing-Gas'!$D16*SUMIFS('Realization Rate'!H:H,'Realization Rate'!C:C,$H$2,'Realization Rate'!E:E,'Income Qualified MF Housing-Gas'!$A16)</f>
        <v>749.39400000000001</v>
      </c>
      <c r="G16" s="14">
        <f>'Income Qualified MF Housing-Gas'!$E16*SUMIFS('Realization Rate'!I:I,'Realization Rate'!C:C,$H$2,'Realization Rate'!E:E,'Income Qualified MF Housing-Gas'!$A16)</f>
        <v>12.383699999999999</v>
      </c>
      <c r="H16" s="7">
        <v>1322.4</v>
      </c>
    </row>
    <row r="17" spans="1:8" outlineLevel="2" x14ac:dyDescent="0.25">
      <c r="A17" s="25" t="s">
        <v>213</v>
      </c>
      <c r="B17" s="30" t="s">
        <v>209</v>
      </c>
      <c r="C17" s="26">
        <v>158</v>
      </c>
      <c r="D17" s="6">
        <v>1353.9342999999999</v>
      </c>
      <c r="E17" s="14">
        <v>3.7067999999999994</v>
      </c>
      <c r="F17" s="6">
        <f>'Income Qualified MF Housing-Gas'!$D17*SUMIFS('Realization Rate'!H:H,'Realization Rate'!C:C,$H$2,'Realization Rate'!E:E,'Income Qualified MF Housing-Gas'!$A17)</f>
        <v>1353.9342999999999</v>
      </c>
      <c r="G17" s="14">
        <f>'Income Qualified MF Housing-Gas'!$E17*SUMIFS('Realization Rate'!I:I,'Realization Rate'!C:C,$H$2,'Realization Rate'!E:E,'Income Qualified MF Housing-Gas'!$A17)</f>
        <v>3.7067999999999994</v>
      </c>
      <c r="H17" s="7">
        <v>2189.8799999999997</v>
      </c>
    </row>
    <row r="18" spans="1:8" outlineLevel="2" x14ac:dyDescent="0.25">
      <c r="A18" s="25" t="s">
        <v>215</v>
      </c>
      <c r="B18" s="30" t="s">
        <v>209</v>
      </c>
      <c r="C18" s="26">
        <v>12</v>
      </c>
      <c r="D18" s="6">
        <v>10.771699999999999</v>
      </c>
      <c r="E18" s="14">
        <v>2.9499999999999998E-2</v>
      </c>
      <c r="F18" s="6">
        <f>'Income Qualified MF Housing-Gas'!$D18*SUMIFS('Realization Rate'!H:H,'Realization Rate'!C:C,$H$2,'Realization Rate'!E:E,'Income Qualified MF Housing-Gas'!$A18)</f>
        <v>10.771699999999999</v>
      </c>
      <c r="G18" s="14">
        <f>'Income Qualified MF Housing-Gas'!$E18*SUMIFS('Realization Rate'!I:I,'Realization Rate'!C:C,$H$2,'Realization Rate'!E:E,'Income Qualified MF Housing-Gas'!$A18)</f>
        <v>2.9499999999999998E-2</v>
      </c>
      <c r="H18" s="7">
        <v>43.8</v>
      </c>
    </row>
    <row r="19" spans="1:8" outlineLevel="2" x14ac:dyDescent="0.25">
      <c r="A19" s="25" t="s">
        <v>217</v>
      </c>
      <c r="B19" s="30" t="s">
        <v>209</v>
      </c>
      <c r="C19" s="26">
        <v>4</v>
      </c>
      <c r="D19" s="6">
        <v>10.2561</v>
      </c>
      <c r="E19" s="14">
        <v>2.81E-2</v>
      </c>
      <c r="F19" s="6">
        <f>'Income Qualified MF Housing-Gas'!$D19*SUMIFS('Realization Rate'!H:H,'Realization Rate'!C:C,$H$2,'Realization Rate'!E:E,'Income Qualified MF Housing-Gas'!$A19)</f>
        <v>10.2561</v>
      </c>
      <c r="G19" s="14">
        <f>'Income Qualified MF Housing-Gas'!$E19*SUMIFS('Realization Rate'!I:I,'Realization Rate'!C:C,$H$2,'Realization Rate'!E:E,'Income Qualified MF Housing-Gas'!$A19)</f>
        <v>2.81E-2</v>
      </c>
      <c r="H19" s="7">
        <v>14.6</v>
      </c>
    </row>
    <row r="20" spans="1:8" outlineLevel="2" x14ac:dyDescent="0.25">
      <c r="A20" s="25" t="s">
        <v>219</v>
      </c>
      <c r="B20" s="30" t="s">
        <v>209</v>
      </c>
      <c r="C20" s="26">
        <v>34</v>
      </c>
      <c r="D20" s="6">
        <v>52.959999999999994</v>
      </c>
      <c r="E20" s="14">
        <v>0.14480000000000001</v>
      </c>
      <c r="F20" s="6">
        <f>'Income Qualified MF Housing-Gas'!$D20*SUMIFS('Realization Rate'!H:H,'Realization Rate'!C:C,$H$2,'Realization Rate'!E:E,'Income Qualified MF Housing-Gas'!$A20)</f>
        <v>52.907039999999995</v>
      </c>
      <c r="G20" s="14">
        <f>'Income Qualified MF Housing-Gas'!$E20*SUMIFS('Realization Rate'!I:I,'Realization Rate'!C:C,$H$2,'Realization Rate'!E:E,'Income Qualified MF Housing-Gas'!$A20)</f>
        <v>0</v>
      </c>
      <c r="H20" s="7">
        <v>37.400000000000006</v>
      </c>
    </row>
    <row r="21" spans="1:8" outlineLevel="1" x14ac:dyDescent="0.25">
      <c r="A21" s="25"/>
      <c r="B21" s="31" t="s">
        <v>335</v>
      </c>
      <c r="C21" s="32">
        <f t="shared" ref="C21:H21" si="3">SUBTOTAL(9,C15:C20)</f>
        <v>1175</v>
      </c>
      <c r="D21" s="33">
        <f t="shared" si="3"/>
        <v>1616.6544000000001</v>
      </c>
      <c r="E21" s="34">
        <f t="shared" si="3"/>
        <v>13.6455</v>
      </c>
      <c r="F21" s="33">
        <f t="shared" si="3"/>
        <v>1616.6014400000001</v>
      </c>
      <c r="G21" s="34">
        <f t="shared" si="3"/>
        <v>13.5007</v>
      </c>
      <c r="H21" s="35">
        <f t="shared" si="3"/>
        <v>3608.08</v>
      </c>
    </row>
    <row r="22" spans="1:8" outlineLevel="1" x14ac:dyDescent="0.25">
      <c r="A22" s="25"/>
      <c r="B22" s="36"/>
      <c r="C22" s="37"/>
      <c r="D22" s="38"/>
      <c r="E22" s="39"/>
      <c r="F22" s="38"/>
      <c r="G22" s="39"/>
      <c r="H22" s="40"/>
    </row>
    <row r="23" spans="1:8" ht="15.75" thickBot="1" x14ac:dyDescent="0.3">
      <c r="A23" s="41"/>
      <c r="B23" s="42" t="s">
        <v>315</v>
      </c>
      <c r="C23" s="43">
        <f t="shared" ref="C23:H23" si="4">SUBTOTAL(9,C6:C20)</f>
        <v>1246</v>
      </c>
      <c r="D23" s="44">
        <f t="shared" si="4"/>
        <v>3071.6543999999999</v>
      </c>
      <c r="E23" s="45">
        <f t="shared" si="4"/>
        <v>32.645499999999998</v>
      </c>
      <c r="F23" s="44">
        <f t="shared" si="4"/>
        <v>3071.6014399999999</v>
      </c>
      <c r="G23" s="45">
        <f t="shared" si="4"/>
        <v>13.5007</v>
      </c>
      <c r="H23" s="46">
        <f t="shared" si="4"/>
        <v>22424.080000000002</v>
      </c>
    </row>
    <row r="24" spans="1:8" ht="15.75" thickTop="1" x14ac:dyDescent="0.25"/>
  </sheetData>
  <mergeCells count="2">
    <mergeCell ref="D4:E4"/>
    <mergeCell ref="F4:G4"/>
  </mergeCells>
  <printOptions horizontalCentered="1"/>
  <pageMargins left="0.7" right="0.7" top="1.25" bottom="0.75" header="0.3" footer="0.3"/>
  <pageSetup scale="64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3DAE-BB6C-4558-8669-6F46514B464E}">
  <sheetPr codeName="Sheet29">
    <pageSetUpPr fitToPage="1"/>
  </sheetPr>
  <dimension ref="A1:H13"/>
  <sheetViews>
    <sheetView view="pageLayout" zoomScale="90" zoomScaleNormal="90" zoomScalePageLayoutView="90" workbookViewId="0"/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1" spans="1:8" ht="13.5" customHeight="1" x14ac:dyDescent="0.25">
      <c r="A1" s="1" t="s">
        <v>310</v>
      </c>
      <c r="B1" s="27"/>
      <c r="C1" s="4"/>
      <c r="D1" s="4"/>
      <c r="E1" s="4"/>
      <c r="F1" s="13"/>
      <c r="G1" s="24" t="s">
        <v>8</v>
      </c>
      <c r="H1" s="24">
        <v>98864</v>
      </c>
    </row>
    <row r="2" spans="1:8" ht="13.5" customHeight="1" x14ac:dyDescent="0.25"/>
    <row r="3" spans="1:8" ht="13.5" customHeight="1" x14ac:dyDescent="0.25">
      <c r="A3" s="1"/>
      <c r="B3" s="27"/>
      <c r="C3" s="4"/>
      <c r="D3" s="51" t="s">
        <v>5</v>
      </c>
      <c r="E3" s="51"/>
      <c r="F3" s="51" t="s">
        <v>6</v>
      </c>
      <c r="G3" s="51"/>
      <c r="H3" s="8"/>
    </row>
    <row r="4" spans="1:8" ht="13.5" customHeight="1" x14ac:dyDescent="0.25">
      <c r="A4" s="3" t="s">
        <v>0</v>
      </c>
      <c r="B4" s="29"/>
      <c r="C4" s="15" t="s">
        <v>1</v>
      </c>
      <c r="D4" s="16" t="s">
        <v>336</v>
      </c>
      <c r="E4" s="16" t="s">
        <v>337</v>
      </c>
      <c r="F4" s="17" t="s">
        <v>336</v>
      </c>
      <c r="G4" s="17" t="s">
        <v>337</v>
      </c>
      <c r="H4" s="18" t="s">
        <v>2</v>
      </c>
    </row>
    <row r="5" spans="1:8" ht="13.5" customHeight="1" outlineLevel="2" x14ac:dyDescent="0.25">
      <c r="A5" s="11" t="s">
        <v>328</v>
      </c>
      <c r="B5" s="28" t="s">
        <v>328</v>
      </c>
      <c r="C5" s="6"/>
      <c r="E5" s="14"/>
      <c r="F5" s="6">
        <f>'NonRes Education - Gas'!$D5*SUMIFS('Realization Rate'!H:H,'Realization Rate'!C:C,$H$1,'Realization Rate'!E:E,'NonRes Education - Gas'!$A5)</f>
        <v>0</v>
      </c>
      <c r="G5" s="14">
        <f>'NonRes Education - Gas'!$E5*SUMIFS('Realization Rate'!I:I,'Realization Rate'!C:C,$H$1,'Realization Rate'!E:E,'NonRes Education - Gas'!$A5)</f>
        <v>0</v>
      </c>
    </row>
    <row r="6" spans="1:8" ht="13.5" customHeight="1" outlineLevel="1" x14ac:dyDescent="0.25">
      <c r="B6" s="47" t="s">
        <v>329</v>
      </c>
      <c r="C6" s="33">
        <f t="shared" ref="C6:H6" si="0">SUBTOTAL(9,C5:C5)</f>
        <v>0</v>
      </c>
      <c r="D6" s="33">
        <f t="shared" si="0"/>
        <v>0</v>
      </c>
      <c r="E6" s="34">
        <f t="shared" si="0"/>
        <v>0</v>
      </c>
      <c r="F6" s="33">
        <f t="shared" si="0"/>
        <v>0</v>
      </c>
      <c r="G6" s="34">
        <f t="shared" si="0"/>
        <v>0</v>
      </c>
      <c r="H6" s="35">
        <f t="shared" si="0"/>
        <v>0</v>
      </c>
    </row>
    <row r="7" spans="1:8" ht="13.5" customHeight="1" outlineLevel="1" x14ac:dyDescent="0.25">
      <c r="B7" s="48"/>
      <c r="C7" s="38"/>
      <c r="D7" s="38"/>
      <c r="E7" s="39"/>
      <c r="F7" s="38"/>
      <c r="G7" s="39"/>
      <c r="H7" s="40"/>
    </row>
    <row r="8" spans="1:8" ht="13.5" customHeight="1" thickBot="1" x14ac:dyDescent="0.3">
      <c r="A8" s="49"/>
      <c r="B8" s="50" t="s">
        <v>315</v>
      </c>
      <c r="C8" s="44">
        <f t="shared" ref="C8:H8" si="1">SUBTOTAL(9,C5:C5)</f>
        <v>0</v>
      </c>
      <c r="D8" s="44">
        <f t="shared" si="1"/>
        <v>0</v>
      </c>
      <c r="E8" s="45">
        <f t="shared" si="1"/>
        <v>0</v>
      </c>
      <c r="F8" s="44">
        <f t="shared" si="1"/>
        <v>0</v>
      </c>
      <c r="G8" s="45">
        <f t="shared" si="1"/>
        <v>0</v>
      </c>
      <c r="H8" s="46">
        <f t="shared" si="1"/>
        <v>0</v>
      </c>
    </row>
    <row r="9" spans="1:8" ht="13.5" customHeight="1" thickTop="1" x14ac:dyDescent="0.25">
      <c r="C9" s="6"/>
    </row>
    <row r="10" spans="1:8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</sheetData>
  <mergeCells count="2">
    <mergeCell ref="D3:E3"/>
    <mergeCell ref="F3:G3"/>
  </mergeCells>
  <printOptions horizontalCentered="1"/>
  <pageMargins left="0.7" right="0.7" top="1.25" bottom="0.75" header="0.3" footer="0.3"/>
  <pageSetup scale="72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BD6D-FF33-426C-84DB-D8F02767642A}">
  <sheetPr codeName="Sheet30">
    <pageSetUpPr fitToPage="1"/>
  </sheetPr>
  <dimension ref="A2:H1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311</v>
      </c>
      <c r="B2" s="27"/>
      <c r="C2" s="4"/>
      <c r="D2" s="4"/>
      <c r="E2" s="4"/>
      <c r="F2" s="13"/>
      <c r="G2" s="24" t="s">
        <v>8</v>
      </c>
      <c r="H2" s="24">
        <v>98645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336</v>
      </c>
      <c r="E5" s="16" t="s">
        <v>337</v>
      </c>
      <c r="F5" s="17" t="s">
        <v>336</v>
      </c>
      <c r="G5" s="17" t="s">
        <v>337</v>
      </c>
      <c r="H5" s="18" t="s">
        <v>2</v>
      </c>
    </row>
    <row r="6" spans="1:8" ht="13.5" customHeight="1" outlineLevel="2" x14ac:dyDescent="0.25">
      <c r="A6" s="11" t="s">
        <v>83</v>
      </c>
      <c r="B6" s="28" t="s">
        <v>84</v>
      </c>
      <c r="C6" s="6">
        <v>47</v>
      </c>
      <c r="D6" s="6">
        <v>0</v>
      </c>
      <c r="E6" s="14">
        <v>0</v>
      </c>
      <c r="F6" s="6">
        <f>'Trees - Gas'!$D6*SUMIFS('Realization Rate'!H:H,'Realization Rate'!C:C,$H$2,'Realization Rate'!E:E,'Trees - Gas'!$A6)</f>
        <v>0</v>
      </c>
      <c r="G6" s="14">
        <f>'Trees - Gas'!$E6*SUMIFS('Realization Rate'!I:I,'Realization Rate'!C:C,$H$2,'Realization Rate'!E:E,'Trees - Gas'!$A6)</f>
        <v>0</v>
      </c>
      <c r="H6" s="7">
        <v>25873.8</v>
      </c>
    </row>
    <row r="7" spans="1:8" ht="13.5" customHeight="1" outlineLevel="1" x14ac:dyDescent="0.25">
      <c r="B7" s="47" t="s">
        <v>333</v>
      </c>
      <c r="C7" s="33">
        <f t="shared" ref="C7:H7" si="0">SUBTOTAL(9,C6:C6)</f>
        <v>47</v>
      </c>
      <c r="D7" s="33">
        <f t="shared" si="0"/>
        <v>0</v>
      </c>
      <c r="E7" s="34">
        <f t="shared" si="0"/>
        <v>0</v>
      </c>
      <c r="F7" s="33">
        <f t="shared" si="0"/>
        <v>0</v>
      </c>
      <c r="G7" s="34">
        <f t="shared" si="0"/>
        <v>0</v>
      </c>
      <c r="H7" s="35">
        <f t="shared" si="0"/>
        <v>25873.8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thickBot="1" x14ac:dyDescent="0.3">
      <c r="A9" s="49"/>
      <c r="B9" s="50" t="s">
        <v>315</v>
      </c>
      <c r="C9" s="44">
        <f t="shared" ref="C9:H9" si="1">SUBTOTAL(9,C6:C6)</f>
        <v>47</v>
      </c>
      <c r="D9" s="44">
        <f t="shared" si="1"/>
        <v>0</v>
      </c>
      <c r="E9" s="45">
        <f t="shared" si="1"/>
        <v>0</v>
      </c>
      <c r="F9" s="44">
        <f t="shared" si="1"/>
        <v>0</v>
      </c>
      <c r="G9" s="45">
        <f t="shared" si="1"/>
        <v>0</v>
      </c>
      <c r="H9" s="46">
        <f t="shared" si="1"/>
        <v>25873.8</v>
      </c>
    </row>
    <row r="10" spans="1:8" ht="13.5" customHeight="1" thickTop="1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  <row r="14" spans="1:8" x14ac:dyDescent="0.25">
      <c r="C14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71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A2E5-2BD8-4FDD-A7E1-CFE1F1129C40}">
  <sheetPr codeName="Sheet31">
    <pageSetUpPr fitToPage="1"/>
  </sheetPr>
  <dimension ref="A1:H13"/>
  <sheetViews>
    <sheetView view="pageLayout" zoomScale="90" zoomScaleNormal="90" zoomScalePageLayoutView="90" workbookViewId="0"/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1" spans="1:8" ht="13.5" customHeight="1" x14ac:dyDescent="0.25">
      <c r="A1" s="1" t="s">
        <v>312</v>
      </c>
      <c r="B1" s="27"/>
      <c r="C1" s="4"/>
      <c r="D1" s="4"/>
      <c r="E1" s="4"/>
      <c r="F1" s="13"/>
      <c r="G1" s="24" t="s">
        <v>8</v>
      </c>
      <c r="H1" s="24">
        <v>98656</v>
      </c>
    </row>
    <row r="2" spans="1:8" ht="13.5" customHeight="1" x14ac:dyDescent="0.25"/>
    <row r="3" spans="1:8" ht="13.5" customHeight="1" x14ac:dyDescent="0.25">
      <c r="A3" s="1"/>
      <c r="B3" s="27"/>
      <c r="C3" s="4"/>
      <c r="D3" s="51" t="s">
        <v>5</v>
      </c>
      <c r="E3" s="51"/>
      <c r="F3" s="51" t="s">
        <v>6</v>
      </c>
      <c r="G3" s="51"/>
      <c r="H3" s="8"/>
    </row>
    <row r="4" spans="1:8" ht="13.5" customHeight="1" x14ac:dyDescent="0.25">
      <c r="A4" s="3" t="s">
        <v>0</v>
      </c>
      <c r="B4" s="29"/>
      <c r="C4" s="15" t="s">
        <v>1</v>
      </c>
      <c r="D4" s="16" t="s">
        <v>336</v>
      </c>
      <c r="E4" s="16" t="s">
        <v>337</v>
      </c>
      <c r="F4" s="17" t="s">
        <v>336</v>
      </c>
      <c r="G4" s="17" t="s">
        <v>337</v>
      </c>
      <c r="H4" s="18" t="s">
        <v>2</v>
      </c>
    </row>
    <row r="5" spans="1:8" ht="13.5" customHeight="1" outlineLevel="2" x14ac:dyDescent="0.25">
      <c r="A5" s="11" t="s">
        <v>328</v>
      </c>
      <c r="B5" s="28" t="s">
        <v>328</v>
      </c>
      <c r="C5" s="6"/>
      <c r="E5" s="14"/>
      <c r="F5" s="6">
        <f>'Assessments - Gas'!$D5*SUMIFS('Realization Rate'!H:H,'Realization Rate'!C:C,$H$1,'Realization Rate'!E:E,'Assessments - Gas'!$A5)</f>
        <v>0</v>
      </c>
      <c r="G5" s="14">
        <f>'Assessments - Gas'!$E5*SUMIFS('Realization Rate'!I:I,'Realization Rate'!C:C,$H$1,'Realization Rate'!E:E,'Assessments - Gas'!$A5)</f>
        <v>0</v>
      </c>
    </row>
    <row r="6" spans="1:8" ht="13.5" customHeight="1" outlineLevel="1" x14ac:dyDescent="0.25">
      <c r="B6" s="47" t="s">
        <v>329</v>
      </c>
      <c r="C6" s="33">
        <f t="shared" ref="C6:H6" si="0">SUBTOTAL(9,C5:C5)</f>
        <v>0</v>
      </c>
      <c r="D6" s="33">
        <f t="shared" si="0"/>
        <v>0</v>
      </c>
      <c r="E6" s="34">
        <f t="shared" si="0"/>
        <v>0</v>
      </c>
      <c r="F6" s="33">
        <f t="shared" si="0"/>
        <v>0</v>
      </c>
      <c r="G6" s="34">
        <f t="shared" si="0"/>
        <v>0</v>
      </c>
      <c r="H6" s="35">
        <f t="shared" si="0"/>
        <v>0</v>
      </c>
    </row>
    <row r="7" spans="1:8" ht="13.5" customHeight="1" outlineLevel="1" x14ac:dyDescent="0.25">
      <c r="B7" s="48"/>
      <c r="C7" s="38"/>
      <c r="D7" s="38"/>
      <c r="E7" s="39"/>
      <c r="F7" s="38"/>
      <c r="G7" s="39"/>
      <c r="H7" s="40"/>
    </row>
    <row r="8" spans="1:8" ht="13.5" customHeight="1" thickBot="1" x14ac:dyDescent="0.3">
      <c r="A8" s="49"/>
      <c r="B8" s="50" t="s">
        <v>315</v>
      </c>
      <c r="C8" s="44">
        <f t="shared" ref="C8:H8" si="1">SUBTOTAL(9,C5:C5)</f>
        <v>0</v>
      </c>
      <c r="D8" s="44">
        <f t="shared" si="1"/>
        <v>0</v>
      </c>
      <c r="E8" s="45">
        <f t="shared" si="1"/>
        <v>0</v>
      </c>
      <c r="F8" s="44">
        <f t="shared" si="1"/>
        <v>0</v>
      </c>
      <c r="G8" s="45">
        <f t="shared" si="1"/>
        <v>0</v>
      </c>
      <c r="H8" s="46">
        <f t="shared" si="1"/>
        <v>0</v>
      </c>
    </row>
    <row r="9" spans="1:8" ht="13.5" customHeight="1" thickTop="1" x14ac:dyDescent="0.25">
      <c r="C9" s="6"/>
    </row>
    <row r="10" spans="1:8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</sheetData>
  <mergeCells count="2">
    <mergeCell ref="D3:E3"/>
    <mergeCell ref="F3:G3"/>
  </mergeCells>
  <printOptions horizontalCentered="1"/>
  <pageMargins left="0.7" right="0.7" top="1.25" bottom="0.75" header="0.3" footer="0.3"/>
  <pageSetup scale="72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7793-2A70-4A12-ACF5-EB4BC2B40C67}">
  <sheetPr codeName="Sheet8">
    <pageSetUpPr fitToPage="1"/>
  </sheetPr>
  <dimension ref="A2:H20"/>
  <sheetViews>
    <sheetView tabSelected="1"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customWidth="true" style="11" width="50.2851562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289</v>
      </c>
      <c r="B2" s="27"/>
      <c r="C2" s="4"/>
      <c r="D2" s="4"/>
      <c r="E2" s="4"/>
      <c r="F2" s="13"/>
      <c r="G2" s="24" t="s">
        <v>8</v>
      </c>
      <c r="H2" s="24">
        <v>17802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100</v>
      </c>
      <c r="B6" s="28" t="s">
        <v>101</v>
      </c>
      <c r="C6" s="6">
        <v>7938</v>
      </c>
      <c r="D6" s="6">
        <v>2530081.4708000305</v>
      </c>
      <c r="E6" s="14">
        <v>1670.3924999999999</v>
      </c>
      <c r="F6" s="6">
        <f>'Res Equipment - Elec'!$D6*SUMIFS('Realization Rate'!H:H,'Realization Rate'!C:C,$H$2,'Realization Rate'!E:E,'Res Equipment - Elec'!$A6)</f>
        <v>2530081.4708000305</v>
      </c>
      <c r="G6" s="14">
        <f>'Res Equipment - Elec'!$E6*SUMIFS('Realization Rate'!I:I,'Realization Rate'!C:C,$H$2,'Realization Rate'!E:E,'Res Equipment - Elec'!$A6)</f>
        <v>1670.3924999999999</v>
      </c>
      <c r="H6" s="7">
        <v>1801615</v>
      </c>
    </row>
    <row r="7" spans="1:8" ht="13.5" customHeight="1" outlineLevel="2" x14ac:dyDescent="0.25">
      <c r="A7" s="25" t="s">
        <v>106</v>
      </c>
      <c r="B7" s="30" t="s">
        <v>101</v>
      </c>
      <c r="C7" s="26">
        <v>152</v>
      </c>
      <c r="D7" s="6">
        <v>207405.55880000009</v>
      </c>
      <c r="E7" s="14">
        <v>20.894300000000008</v>
      </c>
      <c r="F7" s="6">
        <f>'Res Equipment - Elec'!$D7*SUMIFS('Realization Rate'!H:H,'Realization Rate'!C:C,$H$2,'Realization Rate'!E:E,'Res Equipment - Elec'!$A7)</f>
        <v>206161.12544720009</v>
      </c>
      <c r="G7" s="14">
        <f>'Res Equipment - Elec'!$E7*SUMIFS('Realization Rate'!I:I,'Realization Rate'!C:C,$H$2,'Realization Rate'!E:E,'Res Equipment - Elec'!$A7)</f>
        <v>20.706251300000009</v>
      </c>
      <c r="H7" s="7">
        <v>59550</v>
      </c>
    </row>
    <row r="8" spans="1:8" outlineLevel="2" x14ac:dyDescent="0.25">
      <c r="A8" s="25" t="s">
        <v>108</v>
      </c>
      <c r="B8" s="30" t="s">
        <v>101</v>
      </c>
      <c r="C8" s="26">
        <v>14</v>
      </c>
      <c r="D8" s="6">
        <v>4915.3953000000001</v>
      </c>
      <c r="E8" s="14">
        <v>1.8003999999999998</v>
      </c>
      <c r="F8" s="6">
        <f>'Res Equipment - Elec'!$D8*SUMIFS('Realization Rate'!H:H,'Realization Rate'!C:C,$H$2,'Realization Rate'!E:E,'Res Equipment - Elec'!$A8)</f>
        <v>4885.9029282000001</v>
      </c>
      <c r="G8" s="14">
        <f>'Res Equipment - Elec'!$E8*SUMIFS('Realization Rate'!I:I,'Realization Rate'!C:C,$H$2,'Realization Rate'!E:E,'Res Equipment - Elec'!$A8)</f>
        <v>1.7841963999999997</v>
      </c>
      <c r="H8" s="7">
        <v>2390.83</v>
      </c>
    </row>
    <row r="9" spans="1:8" outlineLevel="2" x14ac:dyDescent="0.25">
      <c r="A9" s="25" t="s">
        <v>110</v>
      </c>
      <c r="B9" s="30" t="s">
        <v>101</v>
      </c>
      <c r="C9" s="26">
        <v>6</v>
      </c>
      <c r="D9" s="6">
        <v>9733.9797000000017</v>
      </c>
      <c r="E9" s="14">
        <v>4.4973000000000001</v>
      </c>
      <c r="F9" s="6">
        <f>'Res Equipment - Elec'!$D9*SUMIFS('Realization Rate'!H:H,'Realization Rate'!C:C,$H$2,'Realization Rate'!E:E,'Res Equipment - Elec'!$A9)</f>
        <v>9675.575821800001</v>
      </c>
      <c r="G9" s="14">
        <f>'Res Equipment - Elec'!$E9*SUMIFS('Realization Rate'!I:I,'Realization Rate'!C:C,$H$2,'Realization Rate'!E:E,'Res Equipment - Elec'!$A9)</f>
        <v>4.4568243000000001</v>
      </c>
      <c r="H9" s="7">
        <v>3283.34</v>
      </c>
    </row>
    <row r="10" spans="1:8" outlineLevel="2" x14ac:dyDescent="0.25">
      <c r="A10" s="25" t="s">
        <v>112</v>
      </c>
      <c r="B10" s="30" t="s">
        <v>101</v>
      </c>
      <c r="C10" s="26">
        <v>12</v>
      </c>
      <c r="D10" s="6">
        <v>1809.3902</v>
      </c>
      <c r="E10" s="14">
        <v>1.9967999999999999</v>
      </c>
      <c r="F10" s="6">
        <f>'Res Equipment - Elec'!$D10*SUMIFS('Realization Rate'!H:H,'Realization Rate'!C:C,$H$2,'Realization Rate'!E:E,'Res Equipment - Elec'!$A10)</f>
        <v>1798.5338588</v>
      </c>
      <c r="G10" s="14">
        <f>'Res Equipment - Elec'!$E10*SUMIFS('Realization Rate'!I:I,'Realization Rate'!C:C,$H$2,'Realization Rate'!E:E,'Res Equipment - Elec'!$A10)</f>
        <v>1.9788287999999998</v>
      </c>
      <c r="H10" s="7">
        <v>2157.08</v>
      </c>
    </row>
    <row r="11" spans="1:8" outlineLevel="1" x14ac:dyDescent="0.25">
      <c r="A11" s="25"/>
      <c r="B11" s="31" t="s">
        <v>316</v>
      </c>
      <c r="C11" s="32">
        <f t="shared" ref="C11:H11" si="0">SUBTOTAL(9,C6:C10)</f>
        <v>8122</v>
      </c>
      <c r="D11" s="33">
        <f t="shared" si="0"/>
        <v>2753945.7948000305</v>
      </c>
      <c r="E11" s="34">
        <f t="shared" si="0"/>
        <v>1699.5812999999998</v>
      </c>
      <c r="F11" s="33">
        <f t="shared" si="0"/>
        <v>2752602.6088560307</v>
      </c>
      <c r="G11" s="34">
        <f t="shared" si="0"/>
        <v>1699.3186008</v>
      </c>
      <c r="H11" s="35">
        <f t="shared" si="0"/>
        <v>1868996.2500000002</v>
      </c>
    </row>
    <row r="12" spans="1:8" outlineLevel="1" x14ac:dyDescent="0.25">
      <c r="A12" s="25"/>
      <c r="B12" s="36"/>
      <c r="C12" s="37"/>
      <c r="D12" s="38"/>
      <c r="E12" s="39"/>
      <c r="F12" s="38"/>
      <c r="G12" s="39"/>
      <c r="H12" s="40"/>
    </row>
    <row r="13" spans="1:8" outlineLevel="2" x14ac:dyDescent="0.25">
      <c r="A13" s="25" t="s">
        <v>117</v>
      </c>
      <c r="B13" s="30" t="s">
        <v>115</v>
      </c>
      <c r="C13" s="26">
        <v>2733</v>
      </c>
      <c r="D13" s="6">
        <v>625823.13750000088</v>
      </c>
      <c r="E13" s="14">
        <v>288.73650000001072</v>
      </c>
      <c r="F13" s="6">
        <f>'Res Equipment - Elec'!$D13*SUMIFS('Realization Rate'!H:H,'Realization Rate'!C:C,$H$2,'Realization Rate'!E:E,'Res Equipment - Elec'!$A13)</f>
        <v>625823.13750000088</v>
      </c>
      <c r="G13" s="14">
        <f>'Res Equipment - Elec'!$E13*SUMIFS('Realization Rate'!I:I,'Realization Rate'!C:C,$H$2,'Realization Rate'!E:E,'Res Equipment - Elec'!$A13)</f>
        <v>288.73650000001072</v>
      </c>
      <c r="H13" s="7">
        <v>152202.15000000014</v>
      </c>
    </row>
    <row r="14" spans="1:8" outlineLevel="1" x14ac:dyDescent="0.25">
      <c r="A14" s="25"/>
      <c r="B14" s="31" t="s">
        <v>317</v>
      </c>
      <c r="C14" s="32">
        <f t="shared" ref="C14:H14" si="1">SUBTOTAL(9,C13:C13)</f>
        <v>2733</v>
      </c>
      <c r="D14" s="33">
        <f t="shared" si="1"/>
        <v>625823.13750000088</v>
      </c>
      <c r="E14" s="34">
        <f t="shared" si="1"/>
        <v>288.73650000001072</v>
      </c>
      <c r="F14" s="33">
        <f t="shared" si="1"/>
        <v>625823.13750000088</v>
      </c>
      <c r="G14" s="34">
        <f t="shared" si="1"/>
        <v>288.73650000001072</v>
      </c>
      <c r="H14" s="35">
        <f t="shared" si="1"/>
        <v>152202.15000000014</v>
      </c>
    </row>
    <row r="15" spans="1:8" outlineLevel="1" x14ac:dyDescent="0.25">
      <c r="A15" s="25"/>
      <c r="B15" s="36"/>
      <c r="C15" s="37"/>
      <c r="D15" s="38"/>
      <c r="E15" s="39"/>
      <c r="F15" s="38"/>
      <c r="G15" s="39"/>
      <c r="H15" s="40"/>
    </row>
    <row r="16" spans="1:8" outlineLevel="2" x14ac:dyDescent="0.25">
      <c r="A16" s="25" t="s">
        <v>122</v>
      </c>
      <c r="B16" s="30" t="s">
        <v>123</v>
      </c>
      <c r="C16" s="26">
        <v>9</v>
      </c>
      <c r="D16" s="6">
        <v>0</v>
      </c>
      <c r="E16" s="14">
        <v>0</v>
      </c>
      <c r="F16" s="6">
        <f>'Res Equipment - Elec'!$D16*SUMIFS('Realization Rate'!H:H,'Realization Rate'!C:C,$H$2,'Realization Rate'!E:E,'Res Equipment - Elec'!$A16)</f>
        <v>0</v>
      </c>
      <c r="G16" s="14">
        <f>'Res Equipment - Elec'!$E16*SUMIFS('Realization Rate'!I:I,'Realization Rate'!C:C,$H$2,'Realization Rate'!E:E,'Res Equipment - Elec'!$A16)</f>
        <v>0</v>
      </c>
      <c r="H16" s="7">
        <v>1185</v>
      </c>
    </row>
    <row r="17" spans="1:8" outlineLevel="1" x14ac:dyDescent="0.25">
      <c r="A17" s="25"/>
      <c r="B17" s="31" t="s">
        <v>318</v>
      </c>
      <c r="C17" s="32">
        <f t="shared" ref="C17:H17" si="2">SUBTOTAL(9,C16:C16)</f>
        <v>9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5">
        <f t="shared" si="2"/>
        <v>1185</v>
      </c>
    </row>
    <row r="18" spans="1:8" outlineLevel="1" x14ac:dyDescent="0.25">
      <c r="A18" s="25"/>
      <c r="B18" s="36"/>
      <c r="C18" s="37"/>
      <c r="D18" s="38"/>
      <c r="E18" s="39"/>
      <c r="F18" s="38"/>
      <c r="G18" s="39"/>
      <c r="H18" s="40"/>
    </row>
    <row r="19" spans="1:8" ht="15.75" thickBot="1" x14ac:dyDescent="0.3">
      <c r="A19" s="41"/>
      <c r="B19" s="42" t="s">
        <v>315</v>
      </c>
      <c r="C19" s="43">
        <f t="shared" ref="C19:H19" si="3">SUBTOTAL(9,C6:C16)</f>
        <v>10864</v>
      </c>
      <c r="D19" s="44">
        <f t="shared" si="3"/>
        <v>3379768.9323000312</v>
      </c>
      <c r="E19" s="45">
        <f t="shared" si="3"/>
        <v>1988.3178000000105</v>
      </c>
      <c r="F19" s="44">
        <f t="shared" si="3"/>
        <v>3378425.7463560319</v>
      </c>
      <c r="G19" s="45">
        <f t="shared" si="3"/>
        <v>1988.0551008000107</v>
      </c>
      <c r="H19" s="46">
        <f t="shared" si="3"/>
        <v>2022383.4000000004</v>
      </c>
    </row>
    <row r="20" spans="1:8" ht="15.75" thickTop="1" x14ac:dyDescent="0.25"/>
  </sheetData>
  <mergeCells count="2">
    <mergeCell ref="D4:E4"/>
    <mergeCell ref="F4:G4"/>
  </mergeCells>
  <printOptions horizontalCentered="1"/>
  <pageMargins left="0.7" right="0.7" top="1.25" bottom="0.75" header="0.3" footer="0.3"/>
  <pageSetup scale="66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2E94-48DC-4E23-A6AD-5DC407A2CB38}">
  <sheetPr codeName="Sheet9">
    <pageSetUpPr fitToPage="1"/>
  </sheetPr>
  <dimension ref="A2:H18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290</v>
      </c>
      <c r="B2" s="27"/>
      <c r="C2" s="4"/>
      <c r="D2" s="4"/>
      <c r="E2" s="4"/>
      <c r="F2" s="13"/>
      <c r="G2" s="24" t="s">
        <v>8</v>
      </c>
      <c r="H2" s="24">
        <v>17808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70</v>
      </c>
      <c r="B6" s="28" t="s">
        <v>71</v>
      </c>
      <c r="C6" s="6">
        <v>2760</v>
      </c>
      <c r="D6" s="6">
        <v>230317.64685200871</v>
      </c>
      <c r="E6" s="14">
        <v>27.452745500000891</v>
      </c>
      <c r="F6" s="6">
        <f>'Res Assessment - Elec'!$D6*SUMIFS('Realization Rate'!H:H,'Realization Rate'!C:C,$H$2,'Realization Rate'!E:E,'Res Assessment - Elec'!$A6)</f>
        <v>230317.64685200871</v>
      </c>
      <c r="G6" s="14">
        <f>'Res Assessment - Elec'!$E6*SUMIFS('Realization Rate'!I:I,'Realization Rate'!C:C,$H$2,'Realization Rate'!E:E,'Res Assessment - Elec'!$A6)</f>
        <v>27.452745500000891</v>
      </c>
      <c r="H6" s="7">
        <v>76755.599999996994</v>
      </c>
    </row>
    <row r="7" spans="1:8" ht="13.5" customHeight="1" outlineLevel="2" x14ac:dyDescent="0.25">
      <c r="A7" s="25" t="s">
        <v>74</v>
      </c>
      <c r="B7" s="30" t="s">
        <v>71</v>
      </c>
      <c r="C7" s="26">
        <v>14507</v>
      </c>
      <c r="D7" s="6">
        <v>1983596.239999518</v>
      </c>
      <c r="E7" s="14">
        <v>227.26899999997309</v>
      </c>
      <c r="F7" s="6">
        <f>'Res Assessment - Elec'!$D7*SUMIFS('Realization Rate'!H:H,'Realization Rate'!C:C,$H$2,'Realization Rate'!E:E,'Res Assessment - Elec'!$A7)</f>
        <v>1983596.239999518</v>
      </c>
      <c r="G7" s="14">
        <f>'Res Assessment - Elec'!$E7*SUMIFS('Realization Rate'!I:I,'Realization Rate'!C:C,$H$2,'Realization Rate'!E:E,'Res Assessment - Elec'!$A7)</f>
        <v>227.26899999997309</v>
      </c>
      <c r="H7" s="7">
        <v>368212.73000008619</v>
      </c>
    </row>
    <row r="8" spans="1:8" ht="13.5" customHeight="1" outlineLevel="1" x14ac:dyDescent="0.25">
      <c r="A8" s="25"/>
      <c r="B8" s="31" t="s">
        <v>321</v>
      </c>
      <c r="C8" s="32">
        <f t="shared" ref="C8:H8" si="0">SUBTOTAL(9,C6:C7)</f>
        <v>17267</v>
      </c>
      <c r="D8" s="33">
        <f t="shared" si="0"/>
        <v>2213913.8868515268</v>
      </c>
      <c r="E8" s="34">
        <f t="shared" si="0"/>
        <v>254.72174549997399</v>
      </c>
      <c r="F8" s="33">
        <f t="shared" si="0"/>
        <v>2213913.8868515268</v>
      </c>
      <c r="G8" s="34">
        <f t="shared" si="0"/>
        <v>254.72174549997399</v>
      </c>
      <c r="H8" s="35">
        <f t="shared" si="0"/>
        <v>444968.3300000832</v>
      </c>
    </row>
    <row r="9" spans="1:8" ht="13.5" customHeight="1" outlineLevel="1" x14ac:dyDescent="0.25">
      <c r="A9" s="25"/>
      <c r="B9" s="36"/>
      <c r="C9" s="37"/>
      <c r="D9" s="38"/>
      <c r="E9" s="39"/>
      <c r="F9" s="38"/>
      <c r="G9" s="39"/>
      <c r="H9" s="40"/>
    </row>
    <row r="10" spans="1:8" outlineLevel="2" x14ac:dyDescent="0.25">
      <c r="A10" s="25" t="s">
        <v>125</v>
      </c>
      <c r="B10" s="30" t="s">
        <v>126</v>
      </c>
      <c r="C10" s="26">
        <v>5</v>
      </c>
      <c r="D10" s="6">
        <v>0</v>
      </c>
      <c r="E10" s="14">
        <v>0</v>
      </c>
      <c r="F10" s="6">
        <f>'Res Assessment - Elec'!$D10*SUMIFS('Realization Rate'!H:H,'Realization Rate'!C:C,$H$2,'Realization Rate'!E:E,'Res Assessment - Elec'!$A10)</f>
        <v>0</v>
      </c>
      <c r="G10" s="14">
        <f>'Res Assessment - Elec'!$E10*SUMIFS('Realization Rate'!I:I,'Realization Rate'!C:C,$H$2,'Realization Rate'!E:E,'Res Assessment - Elec'!$A10)</f>
        <v>0</v>
      </c>
      <c r="H10" s="7">
        <v>91014.26999999999</v>
      </c>
    </row>
    <row r="11" spans="1:8" outlineLevel="1" x14ac:dyDescent="0.25">
      <c r="A11" s="25"/>
      <c r="B11" s="31" t="s">
        <v>322</v>
      </c>
      <c r="C11" s="32">
        <f t="shared" ref="C11:H11" si="1">SUBTOTAL(9,C10:C10)</f>
        <v>5</v>
      </c>
      <c r="D11" s="33">
        <f t="shared" si="1"/>
        <v>0</v>
      </c>
      <c r="E11" s="34">
        <f t="shared" si="1"/>
        <v>0</v>
      </c>
      <c r="F11" s="33">
        <f t="shared" si="1"/>
        <v>0</v>
      </c>
      <c r="G11" s="34">
        <f t="shared" si="1"/>
        <v>0</v>
      </c>
      <c r="H11" s="35">
        <f t="shared" si="1"/>
        <v>91014.26999999999</v>
      </c>
    </row>
    <row r="12" spans="1:8" outlineLevel="1" x14ac:dyDescent="0.25">
      <c r="A12" s="25"/>
      <c r="B12" s="36"/>
      <c r="C12" s="37"/>
      <c r="D12" s="38"/>
      <c r="E12" s="39"/>
      <c r="F12" s="38"/>
      <c r="G12" s="39"/>
      <c r="H12" s="40"/>
    </row>
    <row r="13" spans="1:8" outlineLevel="2" x14ac:dyDescent="0.25">
      <c r="A13" s="25" t="s">
        <v>228</v>
      </c>
      <c r="B13" s="30" t="s">
        <v>229</v>
      </c>
      <c r="C13" s="26">
        <v>24</v>
      </c>
      <c r="D13" s="6">
        <v>0</v>
      </c>
      <c r="E13" s="14">
        <v>0</v>
      </c>
      <c r="F13" s="6">
        <f>'Res Assessment - Elec'!$D13*SUMIFS('Realization Rate'!H:H,'Realization Rate'!C:C,$H$2,'Realization Rate'!E:E,'Res Assessment - Elec'!$A13)</f>
        <v>0</v>
      </c>
      <c r="G13" s="14">
        <f>'Res Assessment - Elec'!$E13*SUMIFS('Realization Rate'!I:I,'Realization Rate'!C:C,$H$2,'Realization Rate'!E:E,'Res Assessment - Elec'!$A13)</f>
        <v>0</v>
      </c>
      <c r="H13" s="7">
        <v>286.49000000000007</v>
      </c>
    </row>
    <row r="14" spans="1:8" outlineLevel="1" x14ac:dyDescent="0.25">
      <c r="A14" s="25"/>
      <c r="B14" s="31" t="s">
        <v>323</v>
      </c>
      <c r="C14" s="32">
        <f t="shared" ref="C14:H14" si="2">SUBTOTAL(9,C13:C13)</f>
        <v>24</v>
      </c>
      <c r="D14" s="33">
        <f t="shared" si="2"/>
        <v>0</v>
      </c>
      <c r="E14" s="34">
        <f t="shared" si="2"/>
        <v>0</v>
      </c>
      <c r="F14" s="33">
        <f t="shared" si="2"/>
        <v>0</v>
      </c>
      <c r="G14" s="34">
        <f t="shared" si="2"/>
        <v>0</v>
      </c>
      <c r="H14" s="35">
        <f t="shared" si="2"/>
        <v>286.49000000000007</v>
      </c>
    </row>
    <row r="15" spans="1:8" outlineLevel="1" x14ac:dyDescent="0.25">
      <c r="A15" s="25"/>
      <c r="B15" s="36"/>
      <c r="C15" s="37"/>
      <c r="D15" s="38"/>
      <c r="E15" s="39"/>
      <c r="F15" s="38"/>
      <c r="G15" s="39"/>
      <c r="H15" s="40"/>
    </row>
    <row r="16" spans="1:8" ht="15.75" thickBot="1" x14ac:dyDescent="0.3">
      <c r="A16" s="41"/>
      <c r="B16" s="42" t="s">
        <v>315</v>
      </c>
      <c r="C16" s="43">
        <f t="shared" ref="C16:H16" si="3">SUBTOTAL(9,C6:C13)</f>
        <v>17296</v>
      </c>
      <c r="D16" s="44">
        <f t="shared" si="3"/>
        <v>2213913.8868515268</v>
      </c>
      <c r="E16" s="45">
        <f t="shared" si="3"/>
        <v>254.72174549997399</v>
      </c>
      <c r="F16" s="44">
        <f t="shared" si="3"/>
        <v>2213913.8868515268</v>
      </c>
      <c r="G16" s="45">
        <f t="shared" si="3"/>
        <v>254.72174549997399</v>
      </c>
      <c r="H16" s="46">
        <f t="shared" si="3"/>
        <v>536269.0900000832</v>
      </c>
    </row>
    <row r="17" spans="3:3" ht="15.75" thickTop="1" x14ac:dyDescent="0.25">
      <c r="C17" s="6"/>
    </row>
    <row r="18" spans="3:3" x14ac:dyDescent="0.25">
      <c r="C18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66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4583-EA82-4C5E-B4B1-C69350256BC8}">
  <sheetPr codeName="Sheet10">
    <pageSetUpPr fitToPage="1"/>
  </sheetPr>
  <dimension ref="A2:H1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291</v>
      </c>
      <c r="B2" s="27"/>
      <c r="C2" s="4"/>
      <c r="D2" s="4"/>
      <c r="E2" s="4"/>
      <c r="F2" s="13"/>
      <c r="G2" s="24" t="s">
        <v>8</v>
      </c>
      <c r="H2" s="24">
        <v>17860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55</v>
      </c>
      <c r="B6" s="28" t="s">
        <v>55</v>
      </c>
      <c r="C6" s="6">
        <v>373868</v>
      </c>
      <c r="D6" s="6">
        <v>32631921.399999999</v>
      </c>
      <c r="E6" s="14">
        <v>10747.569999999998</v>
      </c>
      <c r="F6" s="6">
        <f>'Res Behavioral - Elec'!$D6*SUMIFS('Realization Rate'!H:H,'Realization Rate'!C:C,$H$2,'Realization Rate'!E:E,'Res Behavioral - Elec'!$A6)</f>
        <v>33154032.1424</v>
      </c>
      <c r="G6" s="14">
        <f>'Res Behavioral - Elec'!$E6*SUMIFS('Realization Rate'!I:I,'Realization Rate'!C:C,$H$2,'Realization Rate'!E:E,'Res Behavioral - Elec'!$A6)</f>
        <v>10489.628319999998</v>
      </c>
      <c r="H6" s="7">
        <v>582282.56000000006</v>
      </c>
    </row>
    <row r="7" spans="1:8" ht="13.5" customHeight="1" outlineLevel="1" x14ac:dyDescent="0.25">
      <c r="B7" s="47" t="s">
        <v>324</v>
      </c>
      <c r="C7" s="33">
        <f t="shared" ref="C7:H7" si="0">SUBTOTAL(9,C6:C6)</f>
        <v>373868</v>
      </c>
      <c r="D7" s="33">
        <f t="shared" si="0"/>
        <v>32631921.399999999</v>
      </c>
      <c r="E7" s="34">
        <f t="shared" si="0"/>
        <v>10747.569999999998</v>
      </c>
      <c r="F7" s="33">
        <f t="shared" si="0"/>
        <v>33154032.1424</v>
      </c>
      <c r="G7" s="34">
        <f t="shared" si="0"/>
        <v>10489.628319999998</v>
      </c>
      <c r="H7" s="35">
        <f t="shared" si="0"/>
        <v>582282.56000000006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thickBot="1" x14ac:dyDescent="0.3">
      <c r="A9" s="49"/>
      <c r="B9" s="50" t="s">
        <v>315</v>
      </c>
      <c r="C9" s="44">
        <f t="shared" ref="C9:H9" si="1">SUBTOTAL(9,C6:C6)</f>
        <v>373868</v>
      </c>
      <c r="D9" s="44">
        <f t="shared" si="1"/>
        <v>32631921.399999999</v>
      </c>
      <c r="E9" s="45">
        <f t="shared" si="1"/>
        <v>10747.569999999998</v>
      </c>
      <c r="F9" s="44">
        <f t="shared" si="1"/>
        <v>33154032.1424</v>
      </c>
      <c r="G9" s="45">
        <f t="shared" si="1"/>
        <v>10489.628319999998</v>
      </c>
      <c r="H9" s="46">
        <f t="shared" si="1"/>
        <v>582282.56000000006</v>
      </c>
    </row>
    <row r="10" spans="1:8" ht="13.5" customHeight="1" thickTop="1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  <row r="14" spans="1:8" x14ac:dyDescent="0.25">
      <c r="C14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71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8B3C-59C5-4F22-830E-53120F7AA138}">
  <sheetPr codeName="Sheet32">
    <pageSetUpPr fitToPage="1"/>
  </sheetPr>
  <dimension ref="A2:H14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313</v>
      </c>
      <c r="B2" s="27"/>
      <c r="C2" s="4"/>
      <c r="D2" s="4"/>
      <c r="E2" s="4"/>
      <c r="F2" s="13"/>
      <c r="G2" s="24" t="s">
        <v>8</v>
      </c>
      <c r="H2" s="24">
        <v>17831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130</v>
      </c>
      <c r="B6" s="28" t="s">
        <v>131</v>
      </c>
      <c r="C6" s="6">
        <v>61913</v>
      </c>
      <c r="D6" s="6">
        <v>213</v>
      </c>
      <c r="E6" s="14">
        <v>107</v>
      </c>
      <c r="F6" s="6">
        <f>'Res L.M. - Elec'!$D6*SUMIFS('Realization Rate'!H:H,'Realization Rate'!C:C,$H$2,'Realization Rate'!E:E,'Res L.M. - Elec'!$A6)</f>
        <v>238.56000000000003</v>
      </c>
      <c r="G6" s="14">
        <f>'Res L.M. - Elec'!$E6*SUMIFS('Realization Rate'!I:I,'Realization Rate'!C:C,$H$2,'Realization Rate'!E:E,'Res L.M. - Elec'!$A6)</f>
        <v>127.33</v>
      </c>
      <c r="H6" s="7">
        <v>1233485.9599999983</v>
      </c>
    </row>
    <row r="7" spans="1:8" ht="13.5" customHeight="1" outlineLevel="1" x14ac:dyDescent="0.25">
      <c r="B7" s="47" t="s">
        <v>339</v>
      </c>
      <c r="C7" s="33">
        <f t="shared" ref="C7:H7" si="0">SUBTOTAL(9,C6:C6)</f>
        <v>61913</v>
      </c>
      <c r="D7" s="33">
        <f t="shared" si="0"/>
        <v>213</v>
      </c>
      <c r="E7" s="34">
        <f t="shared" si="0"/>
        <v>107</v>
      </c>
      <c r="F7" s="33">
        <f t="shared" si="0"/>
        <v>238.56000000000003</v>
      </c>
      <c r="G7" s="34">
        <f t="shared" si="0"/>
        <v>127.33</v>
      </c>
      <c r="H7" s="35">
        <f t="shared" si="0"/>
        <v>1233485.9599999983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thickBot="1" x14ac:dyDescent="0.3">
      <c r="A9" s="49"/>
      <c r="B9" s="50" t="s">
        <v>315</v>
      </c>
      <c r="C9" s="44">
        <f t="shared" ref="C9:H9" si="1">SUBTOTAL(9,C6:C6)</f>
        <v>61913</v>
      </c>
      <c r="D9" s="44">
        <f t="shared" si="1"/>
        <v>213</v>
      </c>
      <c r="E9" s="45">
        <f t="shared" si="1"/>
        <v>107</v>
      </c>
      <c r="F9" s="44">
        <f t="shared" si="1"/>
        <v>238.56000000000003</v>
      </c>
      <c r="G9" s="45">
        <f t="shared" si="1"/>
        <v>127.33</v>
      </c>
      <c r="H9" s="46">
        <f t="shared" si="1"/>
        <v>1233485.9599999983</v>
      </c>
    </row>
    <row r="10" spans="1:8" ht="13.5" customHeight="1" thickTop="1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  <row r="14" spans="1:8" x14ac:dyDescent="0.25">
      <c r="C14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71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2D94-D80E-416D-B746-956A472E963F}">
  <sheetPr codeName="Sheet11">
    <pageSetUpPr fitToPage="1"/>
  </sheetPr>
  <dimension ref="A2:H16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292</v>
      </c>
      <c r="B2" s="27"/>
      <c r="C2" s="4"/>
      <c r="D2" s="4"/>
      <c r="E2" s="4"/>
      <c r="F2" s="13"/>
      <c r="G2" s="24" t="s">
        <v>8</v>
      </c>
      <c r="H2" s="24">
        <v>17857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136</v>
      </c>
      <c r="B6" s="28" t="s">
        <v>137</v>
      </c>
      <c r="C6" s="6">
        <v>391</v>
      </c>
      <c r="D6" s="6">
        <v>317413.79999999766</v>
      </c>
      <c r="E6" s="14">
        <v>51.299199999999921</v>
      </c>
      <c r="F6" s="6">
        <f>'Res App Recy - Elec'!$D6*SUMIFS('Realization Rate'!H:H,'Realization Rate'!C:C,$H$2,'Realization Rate'!E:E,'Res App Recy - Elec'!$A6)</f>
        <v>317413.79999999766</v>
      </c>
      <c r="G6" s="14">
        <f>'Res App Recy - Elec'!$E6*SUMIFS('Realization Rate'!I:I,'Realization Rate'!C:C,$H$2,'Realization Rate'!E:E,'Res App Recy - Elec'!$A6)</f>
        <v>51.299199999999921</v>
      </c>
      <c r="H6" s="7">
        <v>59823</v>
      </c>
    </row>
    <row r="7" spans="1:8" ht="13.5" customHeight="1" outlineLevel="2" x14ac:dyDescent="0.25">
      <c r="A7" s="25" t="s">
        <v>140</v>
      </c>
      <c r="B7" s="30" t="s">
        <v>137</v>
      </c>
      <c r="C7" s="26">
        <v>79</v>
      </c>
      <c r="D7" s="6">
        <v>64132.200000000092</v>
      </c>
      <c r="E7" s="14">
        <v>10.364799999999992</v>
      </c>
      <c r="F7" s="6">
        <f>'Res App Recy - Elec'!$D7*SUMIFS('Realization Rate'!H:H,'Realization Rate'!C:C,$H$2,'Realization Rate'!E:E,'Res App Recy - Elec'!$A7)</f>
        <v>64132.200000000092</v>
      </c>
      <c r="G7" s="14">
        <f>'Res App Recy - Elec'!$E7*SUMIFS('Realization Rate'!I:I,'Realization Rate'!C:C,$H$2,'Realization Rate'!E:E,'Res App Recy - Elec'!$A7)</f>
        <v>10.364799999999992</v>
      </c>
      <c r="H7" s="7">
        <v>9717</v>
      </c>
    </row>
    <row r="8" spans="1:8" outlineLevel="2" x14ac:dyDescent="0.25">
      <c r="A8" s="25" t="s">
        <v>142</v>
      </c>
      <c r="B8" s="30" t="s">
        <v>137</v>
      </c>
      <c r="C8" s="26">
        <v>2242</v>
      </c>
      <c r="D8" s="6">
        <v>2105507.0400001211</v>
      </c>
      <c r="E8" s="14">
        <v>282.71620000000712</v>
      </c>
      <c r="F8" s="6">
        <f>'Res App Recy - Elec'!$D8*SUMIFS('Realization Rate'!H:H,'Realization Rate'!C:C,$H$2,'Realization Rate'!E:E,'Res App Recy - Elec'!$A8)</f>
        <v>2105507.0400001211</v>
      </c>
      <c r="G8" s="14">
        <f>'Res App Recy - Elec'!$E8*SUMIFS('Realization Rate'!I:I,'Realization Rate'!C:C,$H$2,'Realization Rate'!E:E,'Res App Recy - Elec'!$A8)</f>
        <v>282.1507676000071</v>
      </c>
      <c r="H8" s="7">
        <v>343026</v>
      </c>
    </row>
    <row r="9" spans="1:8" outlineLevel="2" x14ac:dyDescent="0.25">
      <c r="A9" s="25" t="s">
        <v>144</v>
      </c>
      <c r="B9" s="30" t="s">
        <v>137</v>
      </c>
      <c r="C9" s="26">
        <v>254</v>
      </c>
      <c r="D9" s="6">
        <v>238536.47999999922</v>
      </c>
      <c r="E9" s="14">
        <v>32.029400000000081</v>
      </c>
      <c r="F9" s="6">
        <f>'Res App Recy - Elec'!$D9*SUMIFS('Realization Rate'!H:H,'Realization Rate'!C:C,$H$2,'Realization Rate'!E:E,'Res App Recy - Elec'!$A9)</f>
        <v>238536.47999999922</v>
      </c>
      <c r="G9" s="14">
        <f>'Res App Recy - Elec'!$E9*SUMIFS('Realization Rate'!I:I,'Realization Rate'!C:C,$H$2,'Realization Rate'!E:E,'Res App Recy - Elec'!$A9)</f>
        <v>31.965341200000079</v>
      </c>
      <c r="H9" s="7">
        <v>31242</v>
      </c>
    </row>
    <row r="10" spans="1:8" outlineLevel="1" x14ac:dyDescent="0.25">
      <c r="A10" s="25"/>
      <c r="B10" s="31" t="s">
        <v>325</v>
      </c>
      <c r="C10" s="32">
        <f t="shared" ref="C10:H10" si="0">SUBTOTAL(9,C6:C9)</f>
        <v>2966</v>
      </c>
      <c r="D10" s="33">
        <f t="shared" si="0"/>
        <v>2725589.5200001178</v>
      </c>
      <c r="E10" s="34">
        <f t="shared" si="0"/>
        <v>376.40960000000712</v>
      </c>
      <c r="F10" s="33">
        <f t="shared" si="0"/>
        <v>2725589.5200001178</v>
      </c>
      <c r="G10" s="34">
        <f t="shared" si="0"/>
        <v>375.7801088000071</v>
      </c>
      <c r="H10" s="35">
        <f t="shared" si="0"/>
        <v>443808</v>
      </c>
    </row>
    <row r="11" spans="1:8" outlineLevel="1" x14ac:dyDescent="0.25">
      <c r="A11" s="25"/>
      <c r="B11" s="36"/>
      <c r="C11" s="37"/>
      <c r="D11" s="38"/>
      <c r="E11" s="39"/>
      <c r="F11" s="38"/>
      <c r="G11" s="39"/>
      <c r="H11" s="40"/>
    </row>
    <row r="12" spans="1:8" outlineLevel="2" x14ac:dyDescent="0.25">
      <c r="A12" s="25" t="s">
        <v>146</v>
      </c>
      <c r="B12" s="30" t="s">
        <v>146</v>
      </c>
      <c r="C12" s="26">
        <v>851</v>
      </c>
      <c r="D12" s="6">
        <v>0</v>
      </c>
      <c r="E12" s="14">
        <v>0</v>
      </c>
      <c r="F12" s="6">
        <f>'Res App Recy - Elec'!$D12*SUMIFS('Realization Rate'!H:H,'Realization Rate'!C:C,$H$2,'Realization Rate'!E:E,'Res App Recy - Elec'!$A12)</f>
        <v>0</v>
      </c>
      <c r="G12" s="14">
        <f>'Res App Recy - Elec'!$E12*SUMIFS('Realization Rate'!I:I,'Realization Rate'!C:C,$H$2,'Realization Rate'!E:E,'Res App Recy - Elec'!$A12)</f>
        <v>0</v>
      </c>
      <c r="H12" s="7">
        <v>4255</v>
      </c>
    </row>
    <row r="13" spans="1:8" outlineLevel="1" x14ac:dyDescent="0.25">
      <c r="A13" s="25"/>
      <c r="B13" s="31" t="s">
        <v>326</v>
      </c>
      <c r="C13" s="32">
        <f t="shared" ref="C13:H13" si="1">SUBTOTAL(9,C12:C12)</f>
        <v>851</v>
      </c>
      <c r="D13" s="33">
        <f t="shared" si="1"/>
        <v>0</v>
      </c>
      <c r="E13" s="34">
        <f t="shared" si="1"/>
        <v>0</v>
      </c>
      <c r="F13" s="33">
        <f t="shared" si="1"/>
        <v>0</v>
      </c>
      <c r="G13" s="34">
        <f t="shared" si="1"/>
        <v>0</v>
      </c>
      <c r="H13" s="35">
        <f t="shared" si="1"/>
        <v>4255</v>
      </c>
    </row>
    <row r="14" spans="1:8" outlineLevel="1" x14ac:dyDescent="0.25">
      <c r="A14" s="25"/>
      <c r="B14" s="36"/>
      <c r="C14" s="37"/>
      <c r="D14" s="38"/>
      <c r="E14" s="39"/>
      <c r="F14" s="38"/>
      <c r="G14" s="39"/>
      <c r="H14" s="40"/>
    </row>
    <row r="15" spans="1:8" ht="15.75" thickBot="1" x14ac:dyDescent="0.3">
      <c r="A15" s="41"/>
      <c r="B15" s="42" t="s">
        <v>315</v>
      </c>
      <c r="C15" s="43">
        <f t="shared" ref="C15:H15" si="2">SUBTOTAL(9,C6:C12)</f>
        <v>3817</v>
      </c>
      <c r="D15" s="44">
        <f t="shared" si="2"/>
        <v>2725589.5200001178</v>
      </c>
      <c r="E15" s="45">
        <f t="shared" si="2"/>
        <v>376.40960000000712</v>
      </c>
      <c r="F15" s="44">
        <f t="shared" si="2"/>
        <v>2725589.5200001178</v>
      </c>
      <c r="G15" s="45">
        <f t="shared" si="2"/>
        <v>375.7801088000071</v>
      </c>
      <c r="H15" s="46">
        <f t="shared" si="2"/>
        <v>448063</v>
      </c>
    </row>
    <row r="16" spans="1:8" ht="15.75" thickTop="1" x14ac:dyDescent="0.25">
      <c r="C16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68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F9CA-803B-4340-9321-9C9B8B64430F}">
  <sheetPr codeName="Sheet12">
    <pageSetUpPr fitToPage="1"/>
  </sheetPr>
  <dimension ref="A2:H18"/>
  <sheetViews>
    <sheetView view="pageLayout" zoomScale="90" zoomScaleNormal="90" zoomScalePageLayoutView="90" workbookViewId="0">
      <selection activeCell="A34" sqref="A34"/>
    </sheetView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2" spans="1:8" ht="13.5" customHeight="1" x14ac:dyDescent="0.25">
      <c r="A2" s="1" t="s">
        <v>293</v>
      </c>
      <c r="B2" s="27"/>
      <c r="C2" s="4"/>
      <c r="D2" s="4"/>
      <c r="E2" s="4"/>
      <c r="F2" s="13"/>
      <c r="G2" s="24" t="s">
        <v>8</v>
      </c>
      <c r="H2" s="24">
        <v>17839</v>
      </c>
    </row>
    <row r="3" spans="1:8" ht="13.5" customHeight="1" x14ac:dyDescent="0.25"/>
    <row r="4" spans="1:8" ht="13.5" customHeight="1" x14ac:dyDescent="0.25">
      <c r="A4" s="1"/>
      <c r="B4" s="27"/>
      <c r="C4" s="4"/>
      <c r="D4" s="51" t="s">
        <v>5</v>
      </c>
      <c r="E4" s="51"/>
      <c r="F4" s="51" t="s">
        <v>6</v>
      </c>
      <c r="G4" s="51"/>
      <c r="H4" s="8"/>
    </row>
    <row r="5" spans="1:8" ht="13.5" customHeight="1" x14ac:dyDescent="0.25">
      <c r="A5" s="3" t="s">
        <v>0</v>
      </c>
      <c r="B5" s="29"/>
      <c r="C5" s="15" t="s">
        <v>1</v>
      </c>
      <c r="D5" s="16" t="s">
        <v>319</v>
      </c>
      <c r="E5" s="16" t="s">
        <v>320</v>
      </c>
      <c r="F5" s="17" t="s">
        <v>319</v>
      </c>
      <c r="G5" s="17" t="s">
        <v>320</v>
      </c>
      <c r="H5" s="18" t="s">
        <v>2</v>
      </c>
    </row>
    <row r="6" spans="1:8" ht="13.5" customHeight="1" outlineLevel="2" x14ac:dyDescent="0.25">
      <c r="A6" s="11" t="s">
        <v>91</v>
      </c>
      <c r="B6" s="28" t="s">
        <v>92</v>
      </c>
      <c r="C6" s="6">
        <v>159</v>
      </c>
      <c r="D6" s="6">
        <v>66846</v>
      </c>
      <c r="E6" s="14">
        <v>17.325000000000106</v>
      </c>
      <c r="F6" s="6">
        <f>'Res Low Income - Elec'!$D6*SUMIFS('Realization Rate'!H:H,'Realization Rate'!C:C,$H$2,'Realization Rate'!E:E,'Res Low Income - Elec'!$A6)</f>
        <v>66846</v>
      </c>
      <c r="G6" s="14">
        <f>'Res Low Income - Elec'!$E6*SUMIFS('Realization Rate'!I:I,'Realization Rate'!C:C,$H$2,'Realization Rate'!E:E,'Res Low Income - Elec'!$A6)</f>
        <v>17.325000000000106</v>
      </c>
      <c r="H6" s="7">
        <v>150807.30000000005</v>
      </c>
    </row>
    <row r="7" spans="1:8" ht="13.5" customHeight="1" outlineLevel="1" x14ac:dyDescent="0.25">
      <c r="B7" s="47" t="s">
        <v>327</v>
      </c>
      <c r="C7" s="33">
        <f t="shared" ref="C7:H7" si="0">SUBTOTAL(9,C6:C6)</f>
        <v>159</v>
      </c>
      <c r="D7" s="33">
        <f t="shared" si="0"/>
        <v>66846</v>
      </c>
      <c r="E7" s="34">
        <f t="shared" si="0"/>
        <v>17.325000000000106</v>
      </c>
      <c r="F7" s="33">
        <f t="shared" si="0"/>
        <v>66846</v>
      </c>
      <c r="G7" s="34">
        <f t="shared" si="0"/>
        <v>17.325000000000106</v>
      </c>
      <c r="H7" s="35">
        <f t="shared" si="0"/>
        <v>150807.30000000005</v>
      </c>
    </row>
    <row r="8" spans="1:8" ht="13.5" customHeight="1" outlineLevel="1" x14ac:dyDescent="0.25">
      <c r="B8" s="48"/>
      <c r="C8" s="38"/>
      <c r="D8" s="38"/>
      <c r="E8" s="39"/>
      <c r="F8" s="38"/>
      <c r="G8" s="39"/>
      <c r="H8" s="40"/>
    </row>
    <row r="9" spans="1:8" ht="13.5" customHeight="1" outlineLevel="2" x14ac:dyDescent="0.25">
      <c r="A9" s="25" t="s">
        <v>55</v>
      </c>
      <c r="B9" s="30" t="s">
        <v>55</v>
      </c>
      <c r="C9" s="26">
        <v>53837</v>
      </c>
      <c r="D9" s="6">
        <v>0</v>
      </c>
      <c r="E9" s="14">
        <v>0</v>
      </c>
      <c r="F9" s="6">
        <f>'Res Low Income - Elec'!$D9*SUMIFS('Realization Rate'!H:H,'Realization Rate'!C:C,$H$2,'Realization Rate'!E:E,'Res Low Income - Elec'!$A9)</f>
        <v>0</v>
      </c>
      <c r="G9" s="14">
        <f>'Res Low Income - Elec'!$E9*SUMIFS('Realization Rate'!I:I,'Realization Rate'!C:C,$H$2,'Realization Rate'!E:E,'Res Low Income - Elec'!$A9)</f>
        <v>0</v>
      </c>
      <c r="H9" s="7">
        <v>55455.49</v>
      </c>
    </row>
    <row r="10" spans="1:8" ht="13.5" customHeight="1" outlineLevel="1" x14ac:dyDescent="0.25">
      <c r="A10" s="25"/>
      <c r="B10" s="31" t="s">
        <v>324</v>
      </c>
      <c r="C10" s="32">
        <f t="shared" ref="C10:H10" si="1">SUBTOTAL(9,C9:C9)</f>
        <v>53837</v>
      </c>
      <c r="D10" s="33">
        <f t="shared" si="1"/>
        <v>0</v>
      </c>
      <c r="E10" s="34">
        <f t="shared" si="1"/>
        <v>0</v>
      </c>
      <c r="F10" s="33">
        <f t="shared" si="1"/>
        <v>0</v>
      </c>
      <c r="G10" s="34">
        <f t="shared" si="1"/>
        <v>0</v>
      </c>
      <c r="H10" s="35">
        <f t="shared" si="1"/>
        <v>55455.49</v>
      </c>
    </row>
    <row r="11" spans="1:8" ht="13.5" customHeight="1" outlineLevel="1" x14ac:dyDescent="0.25">
      <c r="A11" s="25"/>
      <c r="B11" s="36"/>
      <c r="C11" s="37"/>
      <c r="D11" s="38"/>
      <c r="E11" s="39"/>
      <c r="F11" s="38"/>
      <c r="G11" s="39"/>
      <c r="H11" s="40"/>
    </row>
    <row r="12" spans="1:8" outlineLevel="2" x14ac:dyDescent="0.25">
      <c r="A12" s="25" t="s">
        <v>149</v>
      </c>
      <c r="B12" s="30" t="s">
        <v>123</v>
      </c>
      <c r="C12" s="26">
        <v>692</v>
      </c>
      <c r="D12" s="6">
        <v>138084.07999999999</v>
      </c>
      <c r="E12" s="14">
        <v>18.440000000000001</v>
      </c>
      <c r="F12" s="6">
        <f>'Res Low Income - Elec'!$D12*SUMIFS('Realization Rate'!H:H,'Realization Rate'!C:C,$H$2,'Realization Rate'!E:E,'Res Low Income - Elec'!$A12)</f>
        <v>138084.07999999999</v>
      </c>
      <c r="G12" s="14">
        <f>'Res Low Income - Elec'!$E12*SUMIFS('Realization Rate'!I:I,'Realization Rate'!C:C,$H$2,'Realization Rate'!E:E,'Res Low Income - Elec'!$A12)</f>
        <v>18.440000000000001</v>
      </c>
      <c r="H12" s="7">
        <v>76582.8</v>
      </c>
    </row>
    <row r="13" spans="1:8" outlineLevel="2" x14ac:dyDescent="0.25">
      <c r="A13" s="25" t="s">
        <v>152</v>
      </c>
      <c r="B13" s="30" t="s">
        <v>123</v>
      </c>
      <c r="C13" s="26">
        <v>137988</v>
      </c>
      <c r="D13" s="6">
        <v>2694600.89</v>
      </c>
      <c r="E13" s="14">
        <v>310.85000000000002</v>
      </c>
      <c r="F13" s="6">
        <f>'Res Low Income - Elec'!$D13*SUMIFS('Realization Rate'!H:H,'Realization Rate'!C:C,$H$2,'Realization Rate'!E:E,'Res Low Income - Elec'!$A13)</f>
        <v>2694600.89</v>
      </c>
      <c r="G13" s="14">
        <f>'Res Low Income - Elec'!$E13*SUMIFS('Realization Rate'!I:I,'Realization Rate'!C:C,$H$2,'Realization Rate'!E:E,'Res Low Income - Elec'!$A13)</f>
        <v>310.85000000000002</v>
      </c>
      <c r="H13" s="7">
        <v>385371.36</v>
      </c>
    </row>
    <row r="14" spans="1:8" outlineLevel="1" x14ac:dyDescent="0.25">
      <c r="A14" s="25"/>
      <c r="B14" s="31" t="s">
        <v>318</v>
      </c>
      <c r="C14" s="32">
        <f t="shared" ref="C14:H14" si="2">SUBTOTAL(9,C12:C13)</f>
        <v>138680</v>
      </c>
      <c r="D14" s="33">
        <f t="shared" si="2"/>
        <v>2832684.97</v>
      </c>
      <c r="E14" s="34">
        <f t="shared" si="2"/>
        <v>329.29</v>
      </c>
      <c r="F14" s="33">
        <f t="shared" si="2"/>
        <v>2832684.97</v>
      </c>
      <c r="G14" s="34">
        <f t="shared" si="2"/>
        <v>329.29</v>
      </c>
      <c r="H14" s="35">
        <f t="shared" si="2"/>
        <v>461954.16</v>
      </c>
    </row>
    <row r="15" spans="1:8" outlineLevel="1" x14ac:dyDescent="0.25">
      <c r="A15" s="25"/>
      <c r="B15" s="36"/>
      <c r="C15" s="37"/>
      <c r="D15" s="38"/>
      <c r="E15" s="39"/>
      <c r="F15" s="38"/>
      <c r="G15" s="39"/>
      <c r="H15" s="40"/>
    </row>
    <row r="16" spans="1:8" ht="15.75" thickBot="1" x14ac:dyDescent="0.3">
      <c r="A16" s="41"/>
      <c r="B16" s="42" t="s">
        <v>315</v>
      </c>
      <c r="C16" s="43">
        <f t="shared" ref="C16:H16" si="3">SUBTOTAL(9,C6:C13)</f>
        <v>192676</v>
      </c>
      <c r="D16" s="44">
        <f t="shared" si="3"/>
        <v>2899530.97</v>
      </c>
      <c r="E16" s="45">
        <f t="shared" si="3"/>
        <v>346.61500000000012</v>
      </c>
      <c r="F16" s="44">
        <f t="shared" si="3"/>
        <v>2899530.97</v>
      </c>
      <c r="G16" s="45">
        <f t="shared" si="3"/>
        <v>346.61500000000012</v>
      </c>
      <c r="H16" s="46">
        <f t="shared" si="3"/>
        <v>668216.94999999995</v>
      </c>
    </row>
    <row r="17" spans="3:3" ht="15.75" thickTop="1" x14ac:dyDescent="0.25">
      <c r="C17" s="6"/>
    </row>
    <row r="18" spans="3:3" x14ac:dyDescent="0.25">
      <c r="C18" s="6"/>
    </row>
  </sheetData>
  <mergeCells count="2">
    <mergeCell ref="D4:E4"/>
    <mergeCell ref="F4:G4"/>
  </mergeCells>
  <printOptions horizontalCentered="1"/>
  <pageMargins left="0.7" right="0.7" top="1.25" bottom="0.75" header="0.3" footer="0.3"/>
  <pageSetup scale="66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FEF8-4BEE-484A-9F50-58EA99D5FDBA}">
  <sheetPr codeName="Sheet13">
    <pageSetUpPr fitToPage="1"/>
  </sheetPr>
  <dimension ref="A1:H13"/>
  <sheetViews>
    <sheetView view="pageLayout" zoomScale="90" zoomScaleNormal="90" zoomScalePageLayoutView="90" workbookViewId="0"/>
  </sheetViews>
  <sheetFormatPr defaultColWidth="9.140625" defaultRowHeight="15" outlineLevelRow="2" x14ac:dyDescent="0.25"/>
  <cols>
    <col min="1" max="1" bestFit="true" customWidth="true" style="11" width="47.7109375" collapsed="false"/>
    <col min="2" max="2" customWidth="true" style="28" width="0.140625" collapsed="false"/>
    <col min="3" max="3" customWidth="true" style="9" width="12.85546875" collapsed="false"/>
    <col min="4" max="5" customWidth="true" style="6" width="16.28515625" collapsed="false"/>
    <col min="6" max="7" customWidth="true" style="14" width="15.28515625" collapsed="false"/>
    <col min="8" max="8" customWidth="true" style="7" width="16.140625" collapsed="false"/>
    <col min="9" max="16384" style="2" width="9.140625" collapsed="false"/>
  </cols>
  <sheetData>
    <row r="1" spans="1:8" ht="13.5" customHeight="1" x14ac:dyDescent="0.25">
      <c r="A1" s="1" t="s">
        <v>294</v>
      </c>
      <c r="B1" s="27"/>
      <c r="C1" s="4"/>
      <c r="D1" s="4"/>
      <c r="E1" s="4"/>
      <c r="F1" s="13"/>
      <c r="G1" s="24" t="s">
        <v>8</v>
      </c>
      <c r="H1" s="24">
        <v>17849</v>
      </c>
    </row>
    <row r="2" spans="1:8" ht="13.5" customHeight="1" x14ac:dyDescent="0.25"/>
    <row r="3" spans="1:8" ht="13.5" customHeight="1" x14ac:dyDescent="0.25">
      <c r="A3" s="1"/>
      <c r="B3" s="27"/>
      <c r="C3" s="4"/>
      <c r="D3" s="51" t="s">
        <v>5</v>
      </c>
      <c r="E3" s="51"/>
      <c r="F3" s="51" t="s">
        <v>6</v>
      </c>
      <c r="G3" s="51"/>
      <c r="H3" s="8"/>
    </row>
    <row r="4" spans="1:8" ht="13.5" customHeight="1" x14ac:dyDescent="0.25">
      <c r="A4" s="3" t="s">
        <v>0</v>
      </c>
      <c r="B4" s="29"/>
      <c r="C4" s="15" t="s">
        <v>1</v>
      </c>
      <c r="D4" s="16" t="s">
        <v>319</v>
      </c>
      <c r="E4" s="16" t="s">
        <v>320</v>
      </c>
      <c r="F4" s="17" t="s">
        <v>319</v>
      </c>
      <c r="G4" s="17" t="s">
        <v>320</v>
      </c>
      <c r="H4" s="18" t="s">
        <v>2</v>
      </c>
    </row>
    <row r="5" spans="1:8" ht="13.5" customHeight="1" outlineLevel="2" x14ac:dyDescent="0.25">
      <c r="A5" s="11" t="s">
        <v>328</v>
      </c>
      <c r="B5" s="28" t="s">
        <v>328</v>
      </c>
      <c r="C5" s="6"/>
      <c r="E5" s="14"/>
      <c r="F5" s="6">
        <f>'Res Education - Elec'!$D5*SUMIFS('Realization Rate'!H:H,'Realization Rate'!C:C,$H$1,'Realization Rate'!E:E,'Res Education - Elec'!$A5)</f>
        <v>0</v>
      </c>
      <c r="G5" s="14">
        <f>'Res Education - Elec'!$E5*SUMIFS('Realization Rate'!I:I,'Realization Rate'!C:C,$H$1,'Realization Rate'!E:E,'Res Education - Elec'!$A5)</f>
        <v>0</v>
      </c>
    </row>
    <row r="6" spans="1:8" ht="13.5" customHeight="1" outlineLevel="1" x14ac:dyDescent="0.25">
      <c r="B6" s="47" t="s">
        <v>329</v>
      </c>
      <c r="C6" s="33">
        <f t="shared" ref="C6:H6" si="0">SUBTOTAL(9,C5:C5)</f>
        <v>0</v>
      </c>
      <c r="D6" s="33">
        <f t="shared" si="0"/>
        <v>0</v>
      </c>
      <c r="E6" s="34">
        <f t="shared" si="0"/>
        <v>0</v>
      </c>
      <c r="F6" s="33">
        <f t="shared" si="0"/>
        <v>0</v>
      </c>
      <c r="G6" s="34">
        <f t="shared" si="0"/>
        <v>0</v>
      </c>
      <c r="H6" s="35">
        <f t="shared" si="0"/>
        <v>0</v>
      </c>
    </row>
    <row r="7" spans="1:8" ht="13.5" customHeight="1" outlineLevel="1" x14ac:dyDescent="0.25">
      <c r="B7" s="48"/>
      <c r="C7" s="38"/>
      <c r="D7" s="38"/>
      <c r="E7" s="39"/>
      <c r="F7" s="38"/>
      <c r="G7" s="39"/>
      <c r="H7" s="40"/>
    </row>
    <row r="8" spans="1:8" ht="13.5" customHeight="1" thickBot="1" x14ac:dyDescent="0.3">
      <c r="A8" s="49"/>
      <c r="B8" s="50" t="s">
        <v>315</v>
      </c>
      <c r="C8" s="44">
        <f t="shared" ref="C8:H8" si="1">SUBTOTAL(9,C5:C5)</f>
        <v>0</v>
      </c>
      <c r="D8" s="44">
        <f t="shared" si="1"/>
        <v>0</v>
      </c>
      <c r="E8" s="45">
        <f t="shared" si="1"/>
        <v>0</v>
      </c>
      <c r="F8" s="44">
        <f t="shared" si="1"/>
        <v>0</v>
      </c>
      <c r="G8" s="45">
        <f t="shared" si="1"/>
        <v>0</v>
      </c>
      <c r="H8" s="46">
        <f t="shared" si="1"/>
        <v>0</v>
      </c>
    </row>
    <row r="9" spans="1:8" ht="13.5" customHeight="1" thickTop="1" x14ac:dyDescent="0.25">
      <c r="C9" s="6"/>
    </row>
    <row r="10" spans="1:8" x14ac:dyDescent="0.25">
      <c r="C10" s="6"/>
    </row>
    <row r="11" spans="1:8" x14ac:dyDescent="0.25">
      <c r="C11" s="6"/>
    </row>
    <row r="12" spans="1:8" x14ac:dyDescent="0.25">
      <c r="C12" s="6"/>
    </row>
    <row r="13" spans="1:8" x14ac:dyDescent="0.25">
      <c r="C13" s="6"/>
    </row>
  </sheetData>
  <mergeCells count="2">
    <mergeCell ref="D3:E3"/>
    <mergeCell ref="F3:G3"/>
  </mergeCells>
  <printOptions horizontalCentered="1"/>
  <pageMargins left="0.7" right="0.7" top="1.25" bottom="0.75" header="0.3" footer="0.3"/>
  <pageSetup scale="72" orientation="portrait" r:id="rId1"/>
  <headerFooter>
    <oddHeader>&amp;C&amp;11MidAmerican Energy Company
2020 Iowa Energy Efficiency
Measure Level Statistics by Program&amp;R&amp;11 2020 Exhibit A
Measure Results
EEP-2018-0002</oddHeader>
    <oddFooter>&amp;L&amp;11&amp;A&amp;C&amp;11Page &amp;P of &amp;N&amp;R&amp;11&amp;F</oddFoot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Props1.xml><?xml version="1.0" encoding="utf-8"?>
<ds:datastoreItem xmlns:ds="http://schemas.openxmlformats.org/officeDocument/2006/customXml" ds:itemID="{6F2A3D7D-61FE-4EDA-A5F0-072A8819F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5B51FC-2CD5-4E66-88BB-E2D49C86C6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5CECC-4B45-43C1-91B4-F8AF0F0C90F0}">
  <ds:schemaRefs>
    <ds:schemaRef ds:uri="http://schemas.microsoft.com/sharepoint/v3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7cbfcd47-330a-402d-acf6-02884608f543"/>
    <ds:schemaRef ds:uri="210fdf79-61bb-4898-a451-e04c747aa722"/>
    <ds:schemaRef ds:uri="http://purl.org/dc/terms/"/>
    <ds:schemaRef ds:uri="41B0BF35-30BF-46B2-B31C-608546DD14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lookup</vt:lpstr>
      <vt:lpstr>Realization Rate</vt:lpstr>
      <vt:lpstr>Res Equipment - Elec</vt:lpstr>
      <vt:lpstr>Res Assessment - Elec</vt:lpstr>
      <vt:lpstr>Res Behavioral - Elec</vt:lpstr>
      <vt:lpstr>Res L.M. - Elec</vt:lpstr>
      <vt:lpstr>Res App Recy - Elec</vt:lpstr>
      <vt:lpstr>Res Low Income - Elec</vt:lpstr>
      <vt:lpstr>Res Education - Elec</vt:lpstr>
      <vt:lpstr>NonRes Equipment - Elec</vt:lpstr>
      <vt:lpstr>Nonres Energy Solutions - Elec</vt:lpstr>
      <vt:lpstr>Comm New Construction - Elec</vt:lpstr>
      <vt:lpstr>NonRes L.M. - Elec</vt:lpstr>
      <vt:lpstr>Income Qualified MF Housin-Elec</vt:lpstr>
      <vt:lpstr>NonRes Education - Elec</vt:lpstr>
      <vt:lpstr>Trees - Elec</vt:lpstr>
      <vt:lpstr>Assessments - Elec</vt:lpstr>
      <vt:lpstr>Res Equipment - Gas</vt:lpstr>
      <vt:lpstr>Res Assessment - Gas</vt:lpstr>
      <vt:lpstr>Res Low Income - Gas</vt:lpstr>
      <vt:lpstr>Res Education - Gas</vt:lpstr>
      <vt:lpstr>NonRes Equipment - Gas</vt:lpstr>
      <vt:lpstr>Nonres Energy Solutions - Gas</vt:lpstr>
      <vt:lpstr>Comm New Construction - Gas</vt:lpstr>
      <vt:lpstr>Income Qualified MF Housing-Gas</vt:lpstr>
      <vt:lpstr>NonRes Education - Gas</vt:lpstr>
      <vt:lpstr>Trees - Gas</vt:lpstr>
      <vt:lpstr>Assessments - Gas</vt:lpstr>
      <vt:lpstr>'Assessments - Elec'!Print_Area</vt:lpstr>
      <vt:lpstr>'Assessments - Gas'!Print_Area</vt:lpstr>
      <vt:lpstr>'Comm New Construction - Elec'!Print_Area</vt:lpstr>
      <vt:lpstr>'Comm New Construction - Gas'!Print_Area</vt:lpstr>
      <vt:lpstr>'Income Qualified MF Housin-Elec'!Print_Area</vt:lpstr>
      <vt:lpstr>'Income Qualified MF Housing-Gas'!Print_Area</vt:lpstr>
      <vt:lpstr>'NonRes Education - Elec'!Print_Area</vt:lpstr>
      <vt:lpstr>'NonRes Education - Gas'!Print_Area</vt:lpstr>
      <vt:lpstr>'Nonres Energy Solutions - Elec'!Print_Area</vt:lpstr>
      <vt:lpstr>'Nonres Energy Solutions - Gas'!Print_Area</vt:lpstr>
      <vt:lpstr>'NonRes Equipment - Elec'!Print_Area</vt:lpstr>
      <vt:lpstr>'NonRes Equipment - Gas'!Print_Area</vt:lpstr>
      <vt:lpstr>'NonRes L.M. - Elec'!Print_Area</vt:lpstr>
      <vt:lpstr>'Res App Recy - Elec'!Print_Area</vt:lpstr>
      <vt:lpstr>'Res Assessment - Elec'!Print_Area</vt:lpstr>
      <vt:lpstr>'Res Assessment - Gas'!Print_Area</vt:lpstr>
      <vt:lpstr>'Res Behavioral - Elec'!Print_Area</vt:lpstr>
      <vt:lpstr>'Res Education - Elec'!Print_Area</vt:lpstr>
      <vt:lpstr>'Res Education - Gas'!Print_Area</vt:lpstr>
      <vt:lpstr>'Res Equipment - Elec'!Print_Area</vt:lpstr>
      <vt:lpstr>'Res Equipment - Gas'!Print_Area</vt:lpstr>
      <vt:lpstr>'Res L.M. - Elec'!Print_Area</vt:lpstr>
      <vt:lpstr>'Res Low Income - Elec'!Print_Area</vt:lpstr>
      <vt:lpstr>'Res Low Income - Gas'!Print_Area</vt:lpstr>
      <vt:lpstr>'Trees - Elec'!Print_Area</vt:lpstr>
      <vt:lpstr>'Trees - 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2020-01-20T20:20:49Z</dcterms:created>
  <dc:creator>Bekhit, Ahmed</dc:creator>
  <cp:lastModifiedBy>Vyncke, Laura M</cp:lastModifiedBy>
  <cp:lastPrinted>2020-02-13T19:36:25Z</cp:lastPrinted>
  <dcterms:modified xsi:type="dcterms:W3CDTF">2021-04-28T16:35:09Z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Guid">
    <vt:lpwstr>474802df-5ba0-4b60-b79a-113ecb41f840</vt:lpwstr>
  </property>
  <property fmtid="{D5CDD505-2E9C-101B-9397-08002B2CF9AE}" pid="4" name="Workbook id">
    <vt:lpwstr>a6b6a01e-bae8-4e89-9d70-4f1af6940cce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