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officedocument.drawing+xml" PartName="/xl/drawings/drawing8.xml"/>
  <Override ContentType="application/vnd.openxmlformats-officedocument.drawing+xml" PartName="/xl/drawings/drawing9.xml"/>
  <Override ContentType="application/vnd.openxmlformats-officedocument.drawing+xml" PartName="/xl/drawings/drawing10.xml"/>
  <Override ContentType="application/vnd.openxmlformats-officedocument.drawing+xml" PartName="/xl/drawings/drawing1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>
    <mc:Choice Requires="x15">
      <x15ac:absPath xmlns:x15ac="http://schemas.microsoft.com/office/spreadsheetml/2010/11/ac" url="W:\Corporate Legal\Regulatory Legal\IUB\Energy Efficiency Plans (EEP)\EEP-2018-0002 MEC\Annual Reports\2020\"/>
    </mc:Choice>
  </mc:AlternateContent>
  <xr:revisionPtr revIDLastSave="0" documentId="13_ncr:1_{390DCBE4-3274-4BBE-9236-628AD1AF96A8}" xr6:coauthVersionLast="45" xr6:coauthVersionMax="45" xr10:uidLastSave="{00000000-0000-0000-0000-000000000000}"/>
  <bookViews>
    <workbookView xWindow="-120" yWindow="-120" windowWidth="29040" windowHeight="15840" tabRatio="650" xr2:uid="{00000000-000D-0000-FFFF-FFFF00000000}"/>
  </bookViews>
  <sheets>
    <sheet name="Total Ratios" sheetId="8" r:id="rId1"/>
    <sheet name="Electric Ratios" sheetId="11" r:id="rId2"/>
    <sheet name="Gas Ratios" sheetId="15" r:id="rId3"/>
    <sheet name="Combined Inputs" sheetId="5" r:id="rId4"/>
    <sheet name="Electric Inputs" sheetId="13" r:id="rId5"/>
    <sheet name="Gas Inputs" sheetId="14" r:id="rId6"/>
    <sheet name="Curtail Inputs" sheetId="17" state="hidden" r:id="rId7"/>
    <sheet name="Electric Inputs - Gross" sheetId="1" state="hidden" r:id="rId8"/>
    <sheet name="Gas Inputs - Gross" sheetId="4" state="hidden" r:id="rId9"/>
    <sheet name="Curtail Inputs - Gross" sheetId="16" state="hidden" r:id="rId10"/>
    <sheet name="NTG_RR" sheetId="12" state="hidden" r:id="rId11"/>
  </sheets>
  <definedNames>
    <definedName name="_xlnm.Print_Area" localSheetId="3">'Combined Inputs'!$A$2:$K$48</definedName>
    <definedName name="_xlnm.Print_Area" localSheetId="6">'Curtail Inputs'!$A$1:$K$45</definedName>
    <definedName name="_xlnm.Print_Area" localSheetId="9">'Curtail Inputs - Gross'!$A$1:$K$36</definedName>
    <definedName name="_xlnm.Print_Area" localSheetId="4">'Electric Inputs'!$A$2:$K$48</definedName>
    <definedName name="_xlnm.Print_Area" localSheetId="7">'Electric Inputs - Gross'!$A$1:$K$38</definedName>
    <definedName name="_xlnm.Print_Area" localSheetId="1">'Electric Ratios'!$A$2:$F$73</definedName>
    <definedName name="_xlnm.Print_Area" localSheetId="5">'Gas Inputs'!$A$2:$K$38</definedName>
    <definedName name="_xlnm.Print_Area" localSheetId="8">'Gas Inputs - Gross'!$A$1:$K$39</definedName>
    <definedName name="_xlnm.Print_Area" localSheetId="2">'Gas Ratios'!$A$2:$F$35</definedName>
    <definedName name="_xlnm.Print_Area" localSheetId="0">'Total Ratios'!$A$2:$F$73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1" l="1"/>
  <c r="U11" i="1"/>
  <c r="T11" i="1"/>
  <c r="S11" i="1"/>
  <c r="R11" i="1"/>
  <c r="Q11" i="1"/>
  <c r="U11" i="4"/>
  <c r="T11" i="4"/>
  <c r="S11" i="4"/>
  <c r="R11" i="4"/>
  <c r="Q11" i="4"/>
  <c r="A17" i="8" l="1"/>
  <c r="A11" i="8"/>
  <c r="A17" i="11"/>
  <c r="A11" i="11"/>
  <c r="A15" i="15"/>
  <c r="A11" i="15"/>
  <c r="Y18" i="13"/>
  <c r="R18" i="13"/>
  <c r="Q18" i="13"/>
  <c r="P18" i="13"/>
  <c r="O18" i="13"/>
  <c r="N18" i="13"/>
  <c r="M18" i="13"/>
  <c r="L18" i="13"/>
  <c r="C18" i="13"/>
  <c r="B18" i="13"/>
  <c r="A18" i="13"/>
  <c r="Y12" i="13"/>
  <c r="R12" i="13"/>
  <c r="Q12" i="13"/>
  <c r="P12" i="13"/>
  <c r="O12" i="13"/>
  <c r="N12" i="13"/>
  <c r="M12" i="13"/>
  <c r="L12" i="13"/>
  <c r="C12" i="13"/>
  <c r="B12" i="13"/>
  <c r="A12" i="13"/>
  <c r="Y16" i="14"/>
  <c r="R16" i="14"/>
  <c r="Q16" i="14"/>
  <c r="P16" i="14"/>
  <c r="O16" i="14"/>
  <c r="N16" i="14"/>
  <c r="M16" i="14"/>
  <c r="L16" i="14"/>
  <c r="C16" i="14"/>
  <c r="B16" i="14"/>
  <c r="A16" i="14"/>
  <c r="Y12" i="14"/>
  <c r="R12" i="14"/>
  <c r="Q12" i="14"/>
  <c r="P12" i="14"/>
  <c r="O12" i="14"/>
  <c r="N12" i="14"/>
  <c r="M12" i="14"/>
  <c r="L12" i="14"/>
  <c r="C12" i="14"/>
  <c r="B12" i="14"/>
  <c r="A12" i="14"/>
  <c r="B10" i="17" l="1"/>
  <c r="C10" i="17"/>
  <c r="L10" i="17"/>
  <c r="M10" i="17"/>
  <c r="N10" i="17"/>
  <c r="B11" i="14"/>
  <c r="C11" i="14"/>
  <c r="B13" i="14"/>
  <c r="C13" i="14"/>
  <c r="B14" i="14"/>
  <c r="C14" i="14"/>
  <c r="B15" i="14"/>
  <c r="C15" i="14"/>
  <c r="B17" i="14"/>
  <c r="C17" i="14"/>
  <c r="B18" i="14"/>
  <c r="C18" i="14"/>
  <c r="B19" i="14"/>
  <c r="C19" i="14"/>
  <c r="B20" i="14"/>
  <c r="C20" i="14"/>
  <c r="B21" i="14"/>
  <c r="C21" i="14"/>
  <c r="B22" i="14"/>
  <c r="C22" i="14"/>
  <c r="B11" i="13"/>
  <c r="C11" i="13"/>
  <c r="B13" i="13"/>
  <c r="C13" i="13"/>
  <c r="B14" i="13"/>
  <c r="C14" i="13"/>
  <c r="B15" i="13"/>
  <c r="C15" i="13"/>
  <c r="B16" i="13"/>
  <c r="C16" i="13"/>
  <c r="B17" i="13"/>
  <c r="C17" i="13"/>
  <c r="B19" i="13"/>
  <c r="C19" i="13"/>
  <c r="B20" i="13"/>
  <c r="C20" i="13"/>
  <c r="B21" i="13"/>
  <c r="C21" i="13"/>
  <c r="B22" i="13"/>
  <c r="C22" i="13"/>
  <c r="B23" i="13"/>
  <c r="C23" i="13"/>
  <c r="B24" i="13"/>
  <c r="C24" i="13"/>
  <c r="C11" i="16"/>
  <c r="D11" i="16"/>
  <c r="E11" i="16"/>
  <c r="F11" i="16"/>
  <c r="G11" i="16"/>
  <c r="H11" i="16"/>
  <c r="I11" i="16"/>
  <c r="J11" i="16"/>
  <c r="K11" i="16"/>
  <c r="B11" i="16"/>
  <c r="C22" i="4" l="1"/>
  <c r="D22" i="4"/>
  <c r="E22" i="4"/>
  <c r="F22" i="4"/>
  <c r="G22" i="4"/>
  <c r="H22" i="4"/>
  <c r="I22" i="4"/>
  <c r="J22" i="4"/>
  <c r="K22" i="4"/>
  <c r="B22" i="4"/>
  <c r="C24" i="1" l="1"/>
  <c r="D24" i="1"/>
  <c r="E24" i="1"/>
  <c r="F24" i="1"/>
  <c r="G24" i="1"/>
  <c r="H24" i="1"/>
  <c r="I24" i="1"/>
  <c r="J24" i="1"/>
  <c r="K24" i="1"/>
  <c r="AI10" i="16" l="1"/>
  <c r="AI11" i="16"/>
  <c r="AI12" i="16"/>
  <c r="AI13" i="16"/>
  <c r="AI14" i="16"/>
  <c r="AI15" i="16"/>
  <c r="AI16" i="16"/>
  <c r="AI17" i="16"/>
  <c r="AI18" i="16"/>
  <c r="AI19" i="16"/>
  <c r="AI20" i="16"/>
  <c r="AI21" i="16"/>
  <c r="AI22" i="16"/>
  <c r="AI23" i="16"/>
  <c r="AI24" i="16"/>
  <c r="AI25" i="16"/>
  <c r="AI26" i="16"/>
  <c r="AI27" i="16"/>
  <c r="AI28" i="16"/>
  <c r="AI29" i="16"/>
  <c r="AI30" i="16"/>
  <c r="AI31" i="16"/>
  <c r="AI32" i="16"/>
  <c r="AI33" i="16"/>
  <c r="AI34" i="16"/>
  <c r="AI35" i="16"/>
  <c r="AI36" i="16"/>
  <c r="AI37" i="16"/>
  <c r="AI38" i="16"/>
  <c r="AI39" i="16"/>
  <c r="AI40" i="16"/>
  <c r="AI41" i="16"/>
  <c r="AI42" i="16"/>
  <c r="AI43" i="16"/>
  <c r="AI44" i="16"/>
  <c r="AI45" i="16"/>
  <c r="AI46" i="16"/>
  <c r="AI47" i="16"/>
  <c r="AI48" i="16"/>
  <c r="AI49" i="16"/>
  <c r="AI50" i="16"/>
  <c r="AI51" i="16"/>
  <c r="AI52" i="16"/>
  <c r="AI53" i="16"/>
  <c r="AI54" i="16"/>
  <c r="AI55" i="16"/>
  <c r="AI56" i="16"/>
  <c r="AI57" i="16"/>
  <c r="AI58" i="16"/>
  <c r="AI59" i="16"/>
  <c r="AI60" i="16"/>
  <c r="AI61" i="16"/>
  <c r="AI62" i="16"/>
  <c r="AI63" i="16"/>
  <c r="AI64" i="16"/>
  <c r="AI65" i="16"/>
  <c r="AI66" i="16"/>
  <c r="AI67" i="16"/>
  <c r="AI68" i="16"/>
  <c r="AI69" i="16"/>
  <c r="AI70" i="16"/>
  <c r="AI71" i="16"/>
  <c r="AI72" i="16"/>
  <c r="AI73" i="16"/>
  <c r="AI74" i="16"/>
  <c r="AI75" i="16"/>
  <c r="AI76" i="16"/>
  <c r="AI77" i="16"/>
  <c r="AI78" i="16"/>
  <c r="AI79" i="16"/>
  <c r="AI80" i="16"/>
  <c r="AI81" i="16"/>
  <c r="AI82" i="16"/>
  <c r="AI83" i="16"/>
  <c r="AI84" i="16"/>
  <c r="AI85" i="16"/>
  <c r="AI86" i="16"/>
  <c r="AI87" i="16"/>
  <c r="AI88" i="16"/>
  <c r="AI89" i="16"/>
  <c r="AI90" i="16"/>
  <c r="AI91" i="16"/>
  <c r="AI92" i="16"/>
  <c r="AI93" i="16"/>
  <c r="AI94" i="16"/>
  <c r="AI95" i="16"/>
  <c r="AI96" i="16"/>
  <c r="AI97" i="16"/>
  <c r="AI98" i="16"/>
  <c r="AI99" i="16"/>
  <c r="AI100" i="16"/>
  <c r="AI101" i="16"/>
  <c r="AI102" i="16"/>
  <c r="AI103" i="16"/>
  <c r="AI104" i="16"/>
  <c r="AI105" i="16"/>
  <c r="AI106" i="16"/>
  <c r="AI107" i="16"/>
  <c r="AI108" i="16"/>
  <c r="AI109" i="16"/>
  <c r="AI110" i="16"/>
  <c r="AI111" i="16"/>
  <c r="AI112" i="16"/>
  <c r="AI113" i="16"/>
  <c r="AI114" i="16"/>
  <c r="AI115" i="16"/>
  <c r="AI116" i="16"/>
  <c r="AI117" i="16"/>
  <c r="AI118" i="16"/>
  <c r="AI119" i="16"/>
  <c r="AI120" i="16"/>
  <c r="AI121" i="16"/>
  <c r="AI122" i="16"/>
  <c r="AI123" i="16"/>
  <c r="AI124" i="16"/>
  <c r="AI125" i="16"/>
  <c r="AI126" i="16"/>
  <c r="AI127" i="16"/>
  <c r="AI128" i="16"/>
  <c r="AI129" i="16"/>
  <c r="AI130" i="16"/>
  <c r="AI131" i="16"/>
  <c r="AI132" i="16"/>
  <c r="AI133" i="16"/>
  <c r="AI134" i="16"/>
  <c r="AI135" i="16"/>
  <c r="AI136" i="16"/>
  <c r="AI137" i="16"/>
  <c r="AI138" i="16"/>
  <c r="AI139" i="16"/>
  <c r="AI140" i="16"/>
  <c r="AI141" i="16"/>
  <c r="AI142" i="16"/>
  <c r="AI143" i="16"/>
  <c r="AI144" i="16"/>
  <c r="AI145" i="16"/>
  <c r="AI146" i="16"/>
  <c r="AI147" i="16"/>
  <c r="AI148" i="16"/>
  <c r="AI149" i="16"/>
  <c r="AI150" i="16"/>
  <c r="AI151" i="16"/>
  <c r="AI152" i="16"/>
  <c r="AI153" i="16"/>
  <c r="AI154" i="16"/>
  <c r="AI155" i="16"/>
  <c r="AI156" i="16"/>
  <c r="AI157" i="16"/>
  <c r="AI158" i="16"/>
  <c r="AI159" i="16"/>
  <c r="AI160" i="16"/>
  <c r="AI161" i="16"/>
  <c r="AI162" i="16"/>
  <c r="AI163" i="16"/>
  <c r="AI164" i="16"/>
  <c r="AI165" i="16"/>
  <c r="AI166" i="16"/>
  <c r="AI167" i="16"/>
  <c r="AI168" i="16"/>
  <c r="AI169" i="16"/>
  <c r="AI170" i="16"/>
  <c r="AI171" i="16"/>
  <c r="AI172" i="16"/>
  <c r="AI173" i="16"/>
  <c r="AI174" i="16"/>
  <c r="AI175" i="16"/>
  <c r="AI176" i="16"/>
  <c r="AI177" i="16"/>
  <c r="AI178" i="16"/>
  <c r="AI179" i="16"/>
  <c r="AI180" i="16"/>
  <c r="AI181" i="16"/>
  <c r="AI182" i="16"/>
  <c r="AI183" i="16"/>
  <c r="AI184" i="16"/>
  <c r="AI185" i="16"/>
  <c r="AI186" i="16"/>
  <c r="AI187" i="16"/>
  <c r="AI188" i="16"/>
  <c r="AI189" i="16"/>
  <c r="AI190" i="16"/>
  <c r="AI191" i="16"/>
  <c r="AI192" i="16"/>
  <c r="AI193" i="16"/>
  <c r="AI194" i="16"/>
  <c r="AI195" i="16"/>
  <c r="AI196" i="16"/>
  <c r="AI197" i="16"/>
  <c r="AI198" i="16"/>
  <c r="AI199" i="16"/>
  <c r="AI200" i="16"/>
  <c r="AI201" i="16"/>
  <c r="AI202" i="16"/>
  <c r="AI203" i="16"/>
  <c r="AI204" i="16"/>
  <c r="AI205" i="16"/>
  <c r="AI206" i="16"/>
  <c r="AI207" i="16"/>
  <c r="AI208" i="16"/>
  <c r="AI209" i="16"/>
  <c r="AI210" i="16"/>
  <c r="AI211" i="16"/>
  <c r="AI212" i="16"/>
  <c r="AI213" i="16"/>
  <c r="AI214" i="16"/>
  <c r="AI215" i="16"/>
  <c r="AI216" i="16"/>
  <c r="AI217" i="16"/>
  <c r="AI218" i="16"/>
  <c r="AI219" i="16"/>
  <c r="AI220" i="16"/>
  <c r="AI221" i="16"/>
  <c r="AI222" i="16"/>
  <c r="AI223" i="16"/>
  <c r="AI224" i="16"/>
  <c r="AI225" i="16"/>
  <c r="AI226" i="16"/>
  <c r="AI227" i="16"/>
  <c r="AI228" i="16"/>
  <c r="AI229" i="16"/>
  <c r="AI230" i="16"/>
  <c r="AI231" i="16"/>
  <c r="AI232" i="16"/>
  <c r="AI233" i="16"/>
  <c r="AI234" i="16"/>
  <c r="AI235" i="16"/>
  <c r="AI236" i="16"/>
  <c r="AI237" i="16"/>
  <c r="AI238" i="16"/>
  <c r="AI239" i="16"/>
  <c r="AI240" i="16"/>
  <c r="AI241" i="16"/>
  <c r="AI242" i="16"/>
  <c r="AI243" i="16"/>
  <c r="AI244" i="16"/>
  <c r="AI245" i="16"/>
  <c r="AI246" i="16"/>
  <c r="AI247" i="16"/>
  <c r="AI248" i="16"/>
  <c r="AI249" i="16"/>
  <c r="AI250" i="16"/>
  <c r="AI251" i="16"/>
  <c r="AI252" i="16"/>
  <c r="AI253" i="16"/>
  <c r="AI254" i="16"/>
  <c r="AI255" i="16"/>
  <c r="AI256" i="16"/>
  <c r="AI257" i="16"/>
  <c r="AI258" i="16"/>
  <c r="AI259" i="16"/>
  <c r="AI260" i="16"/>
  <c r="AI261" i="16"/>
  <c r="AI262" i="16"/>
  <c r="AI263" i="16"/>
  <c r="AI264" i="16"/>
  <c r="AI265" i="16"/>
  <c r="AI266" i="16"/>
  <c r="AI267" i="16"/>
  <c r="AF10" i="4"/>
  <c r="AF12" i="4"/>
  <c r="AF13" i="4"/>
  <c r="AF14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251" i="4"/>
  <c r="AF252" i="4"/>
  <c r="AF253" i="4"/>
  <c r="AF254" i="4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F219" i="1"/>
  <c r="AF220" i="1"/>
  <c r="AF221" i="1"/>
  <c r="AF222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F251" i="1"/>
  <c r="AF252" i="1"/>
  <c r="AF253" i="1"/>
  <c r="AF254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10" i="1"/>
  <c r="AF12" i="1"/>
  <c r="AF13" i="1"/>
  <c r="AF14" i="1"/>
  <c r="AF15" i="1"/>
  <c r="AF16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B10" i="17" l="1"/>
  <c r="AB11" i="17"/>
  <c r="AB12" i="17"/>
  <c r="AB13" i="17"/>
  <c r="AB14" i="17"/>
  <c r="AB15" i="17"/>
  <c r="AB16" i="17"/>
  <c r="AB17" i="17"/>
  <c r="AB18" i="17"/>
  <c r="AB19" i="17"/>
  <c r="AB20" i="17"/>
  <c r="AB21" i="17"/>
  <c r="AB22" i="17"/>
  <c r="AB23" i="17"/>
  <c r="AB24" i="17"/>
  <c r="AB25" i="17"/>
  <c r="AB26" i="17"/>
  <c r="AB27" i="17"/>
  <c r="AB28" i="17"/>
  <c r="AB29" i="17"/>
  <c r="AB30" i="17"/>
  <c r="AB31" i="17"/>
  <c r="AB32" i="17"/>
  <c r="AB33" i="17"/>
  <c r="AB34" i="17"/>
  <c r="AB35" i="17"/>
  <c r="AB36" i="17"/>
  <c r="AB37" i="17"/>
  <c r="AB38" i="17"/>
  <c r="AB39" i="17"/>
  <c r="AB40" i="17"/>
  <c r="AB41" i="17"/>
  <c r="AB42" i="17"/>
  <c r="AB43" i="17"/>
  <c r="AB44" i="17"/>
  <c r="AB45" i="17"/>
  <c r="AB46" i="17"/>
  <c r="AB47" i="17"/>
  <c r="AB48" i="17"/>
  <c r="AB49" i="17"/>
  <c r="Y11" i="14"/>
  <c r="Y13" i="14"/>
  <c r="Y14" i="14"/>
  <c r="Y15" i="14"/>
  <c r="Y17" i="14"/>
  <c r="Y18" i="14"/>
  <c r="Y19" i="14"/>
  <c r="Y20" i="14"/>
  <c r="Y21" i="14"/>
  <c r="Y22" i="14"/>
  <c r="Y23" i="14"/>
  <c r="Y24" i="14"/>
  <c r="Y25" i="14"/>
  <c r="Y26" i="14"/>
  <c r="Y27" i="14"/>
  <c r="Y28" i="14"/>
  <c r="Y29" i="14"/>
  <c r="Y30" i="14"/>
  <c r="Y31" i="14"/>
  <c r="Y32" i="14"/>
  <c r="Y33" i="14"/>
  <c r="Y34" i="14"/>
  <c r="Y35" i="14"/>
  <c r="Y36" i="14"/>
  <c r="Y37" i="14"/>
  <c r="Y38" i="14"/>
  <c r="Y39" i="14"/>
  <c r="Y40" i="14"/>
  <c r="Y41" i="14"/>
  <c r="Y42" i="14"/>
  <c r="Y11" i="13"/>
  <c r="Y13" i="13"/>
  <c r="Y14" i="13"/>
  <c r="Y15" i="13"/>
  <c r="Y16" i="13"/>
  <c r="Y17" i="13"/>
  <c r="Y19" i="13"/>
  <c r="Y20" i="13"/>
  <c r="Y21" i="13"/>
  <c r="Y22" i="13"/>
  <c r="Y23" i="13"/>
  <c r="Y24" i="13"/>
  <c r="Y25" i="13"/>
  <c r="Y26" i="13"/>
  <c r="Y27" i="13"/>
  <c r="Y28" i="13"/>
  <c r="Y29" i="13"/>
  <c r="Y30" i="13"/>
  <c r="Y31" i="13"/>
  <c r="Y32" i="13"/>
  <c r="Y33" i="13"/>
  <c r="Y34" i="13"/>
  <c r="Y35" i="13"/>
  <c r="Y36" i="13"/>
  <c r="Y37" i="13"/>
  <c r="Y38" i="13"/>
  <c r="Y39" i="13"/>
  <c r="Y40" i="13"/>
  <c r="Y41" i="13"/>
  <c r="Y42" i="13"/>
  <c r="Y43" i="13"/>
  <c r="Y44" i="13"/>
  <c r="Y45" i="13"/>
  <c r="Y46" i="13"/>
  <c r="Y47" i="13"/>
  <c r="Y48" i="13"/>
  <c r="Y49" i="13"/>
  <c r="Y50" i="13"/>
  <c r="Y51" i="13"/>
  <c r="Y52" i="13"/>
  <c r="AI9" i="16"/>
  <c r="AB9" i="17" s="1"/>
  <c r="AF9" i="4"/>
  <c r="Y10" i="14" s="1"/>
  <c r="AF9" i="1"/>
  <c r="Y10" i="13" s="1"/>
  <c r="W11" i="17" l="1"/>
  <c r="X11" i="17"/>
  <c r="Y11" i="17"/>
  <c r="Z11" i="17"/>
  <c r="AA11" i="17"/>
  <c r="W12" i="17"/>
  <c r="X12" i="17"/>
  <c r="Y12" i="17"/>
  <c r="Z12" i="17"/>
  <c r="AA12" i="17"/>
  <c r="W13" i="17"/>
  <c r="X13" i="17"/>
  <c r="Y13" i="17"/>
  <c r="Z13" i="17"/>
  <c r="AA13" i="17"/>
  <c r="W14" i="17"/>
  <c r="X14" i="17"/>
  <c r="Y14" i="17"/>
  <c r="Z14" i="17"/>
  <c r="AA14" i="17"/>
  <c r="W15" i="17"/>
  <c r="X15" i="17"/>
  <c r="Y15" i="17"/>
  <c r="Z15" i="17"/>
  <c r="AA15" i="17"/>
  <c r="W16" i="17"/>
  <c r="X16" i="17"/>
  <c r="Y16" i="17"/>
  <c r="Z16" i="17"/>
  <c r="AA16" i="17"/>
  <c r="W17" i="17"/>
  <c r="X17" i="17"/>
  <c r="Y17" i="17"/>
  <c r="Z17" i="17"/>
  <c r="AA17" i="17"/>
  <c r="W18" i="17"/>
  <c r="X18" i="17"/>
  <c r="Y18" i="17"/>
  <c r="Z18" i="17"/>
  <c r="AA18" i="17"/>
  <c r="W19" i="17"/>
  <c r="X19" i="17"/>
  <c r="Y19" i="17"/>
  <c r="Z19" i="17"/>
  <c r="AA19" i="17"/>
  <c r="W20" i="17"/>
  <c r="X20" i="17"/>
  <c r="Y20" i="17"/>
  <c r="Z20" i="17"/>
  <c r="AA20" i="17"/>
  <c r="W21" i="17"/>
  <c r="X21" i="17"/>
  <c r="Y21" i="17"/>
  <c r="Z21" i="17"/>
  <c r="AA21" i="17"/>
  <c r="W22" i="17"/>
  <c r="X22" i="17"/>
  <c r="Y22" i="17"/>
  <c r="Z22" i="17"/>
  <c r="AA22" i="17"/>
  <c r="W23" i="17"/>
  <c r="X23" i="17"/>
  <c r="Y23" i="17"/>
  <c r="Z23" i="17"/>
  <c r="AA23" i="17"/>
  <c r="W24" i="17"/>
  <c r="X24" i="17"/>
  <c r="Y24" i="17"/>
  <c r="Z24" i="17"/>
  <c r="AA24" i="17"/>
  <c r="W25" i="17"/>
  <c r="X25" i="17"/>
  <c r="Y25" i="17"/>
  <c r="Z25" i="17"/>
  <c r="AA25" i="17"/>
  <c r="W26" i="17"/>
  <c r="X26" i="17"/>
  <c r="Y26" i="17"/>
  <c r="Z26" i="17"/>
  <c r="AA26" i="17"/>
  <c r="W27" i="17"/>
  <c r="X27" i="17"/>
  <c r="Y27" i="17"/>
  <c r="Z27" i="17"/>
  <c r="AA27" i="17"/>
  <c r="W28" i="17"/>
  <c r="X28" i="17"/>
  <c r="Y28" i="17"/>
  <c r="Z28" i="17"/>
  <c r="AA28" i="17"/>
  <c r="W29" i="17"/>
  <c r="X29" i="17"/>
  <c r="Y29" i="17"/>
  <c r="Z29" i="17"/>
  <c r="AA29" i="17"/>
  <c r="W30" i="17"/>
  <c r="X30" i="17"/>
  <c r="Y30" i="17"/>
  <c r="Z30" i="17"/>
  <c r="AA30" i="17"/>
  <c r="W31" i="17"/>
  <c r="X31" i="17"/>
  <c r="Y31" i="17"/>
  <c r="Z31" i="17"/>
  <c r="AA31" i="17"/>
  <c r="W32" i="17"/>
  <c r="X32" i="17"/>
  <c r="Y32" i="17"/>
  <c r="Z32" i="17"/>
  <c r="AA32" i="17"/>
  <c r="W33" i="17"/>
  <c r="X33" i="17"/>
  <c r="Y33" i="17"/>
  <c r="Z33" i="17"/>
  <c r="AA33" i="17"/>
  <c r="W34" i="17"/>
  <c r="X34" i="17"/>
  <c r="Y34" i="17"/>
  <c r="Z34" i="17"/>
  <c r="AA34" i="17"/>
  <c r="W35" i="17"/>
  <c r="X35" i="17"/>
  <c r="Y35" i="17"/>
  <c r="Z35" i="17"/>
  <c r="AA35" i="17"/>
  <c r="W36" i="17"/>
  <c r="X36" i="17"/>
  <c r="Y36" i="17"/>
  <c r="Z36" i="17"/>
  <c r="AA36" i="17"/>
  <c r="W37" i="17"/>
  <c r="X37" i="17"/>
  <c r="Y37" i="17"/>
  <c r="Z37" i="17"/>
  <c r="AA37" i="17"/>
  <c r="W38" i="17"/>
  <c r="X38" i="17"/>
  <c r="Y38" i="17"/>
  <c r="Z38" i="17"/>
  <c r="AA38" i="17"/>
  <c r="W39" i="17"/>
  <c r="X39" i="17"/>
  <c r="Y39" i="17"/>
  <c r="Z39" i="17"/>
  <c r="AA39" i="17"/>
  <c r="W40" i="17"/>
  <c r="X40" i="17"/>
  <c r="Y40" i="17"/>
  <c r="Z40" i="17"/>
  <c r="AA40" i="17"/>
  <c r="W41" i="17"/>
  <c r="X41" i="17"/>
  <c r="Y41" i="17"/>
  <c r="Z41" i="17"/>
  <c r="AA41" i="17"/>
  <c r="W42" i="17"/>
  <c r="X42" i="17"/>
  <c r="Y42" i="17"/>
  <c r="Z42" i="17"/>
  <c r="AA42" i="17"/>
  <c r="W43" i="17"/>
  <c r="X43" i="17"/>
  <c r="Y43" i="17"/>
  <c r="Z43" i="17"/>
  <c r="AA43" i="17"/>
  <c r="W44" i="17"/>
  <c r="X44" i="17"/>
  <c r="Y44" i="17"/>
  <c r="Z44" i="17"/>
  <c r="AA44" i="17"/>
  <c r="W45" i="17"/>
  <c r="X45" i="17"/>
  <c r="Y45" i="17"/>
  <c r="Z45" i="17"/>
  <c r="AA45" i="17"/>
  <c r="W46" i="17"/>
  <c r="X46" i="17"/>
  <c r="Y46" i="17"/>
  <c r="Z46" i="17"/>
  <c r="AA46" i="17"/>
  <c r="W47" i="17"/>
  <c r="X47" i="17"/>
  <c r="Y47" i="17"/>
  <c r="Z47" i="17"/>
  <c r="AA47" i="17"/>
  <c r="W48" i="17"/>
  <c r="X48" i="17"/>
  <c r="Y48" i="17"/>
  <c r="Z48" i="17"/>
  <c r="AA48" i="17"/>
  <c r="W49" i="17"/>
  <c r="X49" i="17"/>
  <c r="Y49" i="17"/>
  <c r="Z49" i="17"/>
  <c r="AA49" i="17"/>
  <c r="M9" i="17"/>
  <c r="N9" i="17"/>
  <c r="L9" i="17"/>
  <c r="T10" i="16"/>
  <c r="U10" i="16"/>
  <c r="V10" i="16"/>
  <c r="W10" i="16"/>
  <c r="X10" i="16"/>
  <c r="T11" i="16"/>
  <c r="U11" i="16"/>
  <c r="V11" i="16"/>
  <c r="W11" i="16"/>
  <c r="X11" i="16"/>
  <c r="T12" i="16"/>
  <c r="U12" i="16"/>
  <c r="V12" i="16"/>
  <c r="W12" i="16"/>
  <c r="X12" i="16"/>
  <c r="T13" i="16"/>
  <c r="U13" i="16"/>
  <c r="V13" i="16"/>
  <c r="W13" i="16"/>
  <c r="X13" i="16"/>
  <c r="T14" i="16"/>
  <c r="U14" i="16"/>
  <c r="V14" i="16"/>
  <c r="W14" i="16"/>
  <c r="X14" i="16"/>
  <c r="T15" i="16"/>
  <c r="U15" i="16"/>
  <c r="V15" i="16"/>
  <c r="W15" i="16"/>
  <c r="X15" i="16"/>
  <c r="T16" i="16"/>
  <c r="U16" i="16"/>
  <c r="V16" i="16"/>
  <c r="W16" i="16"/>
  <c r="X16" i="16"/>
  <c r="T17" i="16"/>
  <c r="U17" i="16"/>
  <c r="V17" i="16"/>
  <c r="W17" i="16"/>
  <c r="X17" i="16"/>
  <c r="T18" i="16"/>
  <c r="U18" i="16"/>
  <c r="V18" i="16"/>
  <c r="W18" i="16"/>
  <c r="X18" i="16"/>
  <c r="T19" i="16"/>
  <c r="U19" i="16"/>
  <c r="V19" i="16"/>
  <c r="W19" i="16"/>
  <c r="X19" i="16"/>
  <c r="T20" i="16"/>
  <c r="U20" i="16"/>
  <c r="V20" i="16"/>
  <c r="W20" i="16"/>
  <c r="X20" i="16"/>
  <c r="T21" i="16"/>
  <c r="U21" i="16"/>
  <c r="V21" i="16"/>
  <c r="W21" i="16"/>
  <c r="X21" i="16"/>
  <c r="T22" i="16"/>
  <c r="U22" i="16"/>
  <c r="V22" i="16"/>
  <c r="W22" i="16"/>
  <c r="X22" i="16"/>
  <c r="T23" i="16"/>
  <c r="U23" i="16"/>
  <c r="V23" i="16"/>
  <c r="W23" i="16"/>
  <c r="X23" i="16"/>
  <c r="T24" i="16"/>
  <c r="U24" i="16"/>
  <c r="V24" i="16"/>
  <c r="W24" i="16"/>
  <c r="X24" i="16"/>
  <c r="T25" i="16"/>
  <c r="U25" i="16"/>
  <c r="V25" i="16"/>
  <c r="W25" i="16"/>
  <c r="X25" i="16"/>
  <c r="T26" i="16"/>
  <c r="U26" i="16"/>
  <c r="V26" i="16"/>
  <c r="W26" i="16"/>
  <c r="X26" i="16"/>
  <c r="T27" i="16"/>
  <c r="U27" i="16"/>
  <c r="V27" i="16"/>
  <c r="W27" i="16"/>
  <c r="X27" i="16"/>
  <c r="T28" i="16"/>
  <c r="U28" i="16"/>
  <c r="V28" i="16"/>
  <c r="W28" i="16"/>
  <c r="X28" i="16"/>
  <c r="T29" i="16"/>
  <c r="U29" i="16"/>
  <c r="V29" i="16"/>
  <c r="W29" i="16"/>
  <c r="X29" i="16"/>
  <c r="T30" i="16"/>
  <c r="U30" i="16"/>
  <c r="V30" i="16"/>
  <c r="W30" i="16"/>
  <c r="X30" i="16"/>
  <c r="T31" i="16"/>
  <c r="U31" i="16"/>
  <c r="V31" i="16"/>
  <c r="W31" i="16"/>
  <c r="X31" i="16"/>
  <c r="T32" i="16"/>
  <c r="U32" i="16"/>
  <c r="V32" i="16"/>
  <c r="W32" i="16"/>
  <c r="X32" i="16"/>
  <c r="T33" i="16"/>
  <c r="U33" i="16"/>
  <c r="V33" i="16"/>
  <c r="W33" i="16"/>
  <c r="X33" i="16"/>
  <c r="T34" i="16"/>
  <c r="U34" i="16"/>
  <c r="V34" i="16"/>
  <c r="W34" i="16"/>
  <c r="X34" i="16"/>
  <c r="T35" i="16"/>
  <c r="U35" i="16"/>
  <c r="V35" i="16"/>
  <c r="W35" i="16"/>
  <c r="X35" i="16"/>
  <c r="T36" i="16"/>
  <c r="U36" i="16"/>
  <c r="V36" i="16"/>
  <c r="W36" i="16"/>
  <c r="X36" i="16"/>
  <c r="T37" i="16"/>
  <c r="U37" i="16"/>
  <c r="V37" i="16"/>
  <c r="W37" i="16"/>
  <c r="X37" i="16"/>
  <c r="T38" i="16"/>
  <c r="U38" i="16"/>
  <c r="V38" i="16"/>
  <c r="W38" i="16"/>
  <c r="X38" i="16"/>
  <c r="T39" i="16"/>
  <c r="U39" i="16"/>
  <c r="V39" i="16"/>
  <c r="W39" i="16"/>
  <c r="X39" i="16"/>
  <c r="T40" i="16"/>
  <c r="U40" i="16"/>
  <c r="V40" i="16"/>
  <c r="W40" i="16"/>
  <c r="X40" i="16"/>
  <c r="T41" i="16"/>
  <c r="U41" i="16"/>
  <c r="V41" i="16"/>
  <c r="W41" i="16"/>
  <c r="X41" i="16"/>
  <c r="T42" i="16"/>
  <c r="U42" i="16"/>
  <c r="V42" i="16"/>
  <c r="W42" i="16"/>
  <c r="X42" i="16"/>
  <c r="T43" i="16"/>
  <c r="U43" i="16"/>
  <c r="V43" i="16"/>
  <c r="W43" i="16"/>
  <c r="X43" i="16"/>
  <c r="T44" i="16"/>
  <c r="U44" i="16"/>
  <c r="V44" i="16"/>
  <c r="W44" i="16"/>
  <c r="X44" i="16"/>
  <c r="T45" i="16"/>
  <c r="U45" i="16"/>
  <c r="V45" i="16"/>
  <c r="W45" i="16"/>
  <c r="X45" i="16"/>
  <c r="T46" i="16"/>
  <c r="U46" i="16"/>
  <c r="V46" i="16"/>
  <c r="W46" i="16"/>
  <c r="X46" i="16"/>
  <c r="T47" i="16"/>
  <c r="U47" i="16"/>
  <c r="V47" i="16"/>
  <c r="W47" i="16"/>
  <c r="X47" i="16"/>
  <c r="T48" i="16"/>
  <c r="U48" i="16"/>
  <c r="V48" i="16"/>
  <c r="W48" i="16"/>
  <c r="X48" i="16"/>
  <c r="T49" i="16"/>
  <c r="U49" i="16"/>
  <c r="V49" i="16"/>
  <c r="W49" i="16"/>
  <c r="X49" i="16"/>
  <c r="X9" i="16"/>
  <c r="W9" i="16"/>
  <c r="V9" i="16"/>
  <c r="U9" i="16"/>
  <c r="T9" i="16"/>
  <c r="A75" i="17" l="1"/>
  <c r="A74" i="17"/>
  <c r="A73" i="17"/>
  <c r="A72" i="17"/>
  <c r="A71" i="17"/>
  <c r="A70" i="17"/>
  <c r="A69" i="17"/>
  <c r="A68" i="17"/>
  <c r="A67" i="17"/>
  <c r="A66" i="17"/>
  <c r="A65" i="17"/>
  <c r="A64" i="17"/>
  <c r="A63" i="17"/>
  <c r="A62" i="17"/>
  <c r="A61" i="17"/>
  <c r="A60" i="17"/>
  <c r="A59" i="17"/>
  <c r="A58" i="17"/>
  <c r="A57" i="17"/>
  <c r="A56" i="17"/>
  <c r="A55" i="17"/>
  <c r="A54" i="17"/>
  <c r="A53" i="17"/>
  <c r="A52" i="17"/>
  <c r="A51" i="17"/>
  <c r="A50" i="17"/>
  <c r="A49" i="17"/>
  <c r="A48" i="17"/>
  <c r="A47" i="17"/>
  <c r="A46" i="17"/>
  <c r="A45" i="17"/>
  <c r="A44" i="17"/>
  <c r="A43" i="17"/>
  <c r="A42" i="17"/>
  <c r="A41" i="17"/>
  <c r="A40" i="17"/>
  <c r="A39" i="17"/>
  <c r="A38" i="17"/>
  <c r="A37" i="17"/>
  <c r="A36" i="17"/>
  <c r="A35" i="17"/>
  <c r="A34" i="17"/>
  <c r="A33" i="17"/>
  <c r="A32" i="17"/>
  <c r="A31" i="17"/>
  <c r="A30" i="17"/>
  <c r="A29" i="17"/>
  <c r="A28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A61" i="11" s="1"/>
  <c r="A60" i="11"/>
  <c r="A10" i="17"/>
  <c r="A59" i="11" s="1"/>
  <c r="A9" i="17"/>
  <c r="A58" i="11" s="1"/>
  <c r="B60" i="11" l="1"/>
  <c r="C60" i="11"/>
  <c r="D60" i="11"/>
  <c r="E60" i="11"/>
  <c r="F60" i="11"/>
  <c r="B61" i="11"/>
  <c r="C61" i="11"/>
  <c r="D61" i="11"/>
  <c r="E61" i="11"/>
  <c r="F61" i="11"/>
  <c r="A9" i="11"/>
  <c r="C9" i="17"/>
  <c r="B9" i="17"/>
  <c r="A3" i="16"/>
  <c r="Q2" i="17"/>
  <c r="A2" i="17"/>
  <c r="P1" i="17"/>
  <c r="AG277" i="16"/>
  <c r="AF277" i="16"/>
  <c r="AE277" i="16"/>
  <c r="AD277" i="16"/>
  <c r="AC277" i="16"/>
  <c r="AB277" i="16"/>
  <c r="AA277" i="16"/>
  <c r="AG276" i="16"/>
  <c r="AF276" i="16"/>
  <c r="AE276" i="16"/>
  <c r="AD276" i="16"/>
  <c r="AC276" i="16"/>
  <c r="AB276" i="16"/>
  <c r="AA276" i="16"/>
  <c r="AG275" i="16"/>
  <c r="AF275" i="16"/>
  <c r="AE275" i="16"/>
  <c r="AD275" i="16"/>
  <c r="AC275" i="16"/>
  <c r="AB275" i="16"/>
  <c r="AA275" i="16"/>
  <c r="AG274" i="16"/>
  <c r="AF274" i="16"/>
  <c r="AE274" i="16"/>
  <c r="AD274" i="16"/>
  <c r="AC274" i="16"/>
  <c r="AB274" i="16"/>
  <c r="AA274" i="16"/>
  <c r="AG273" i="16"/>
  <c r="AF273" i="16"/>
  <c r="AE273" i="16"/>
  <c r="AD273" i="16"/>
  <c r="AC273" i="16"/>
  <c r="AB273" i="16"/>
  <c r="AA273" i="16"/>
  <c r="AG272" i="16"/>
  <c r="AF272" i="16"/>
  <c r="AE272" i="16"/>
  <c r="AD272" i="16"/>
  <c r="AC272" i="16"/>
  <c r="AB272" i="16"/>
  <c r="AA272" i="16"/>
  <c r="AG271" i="16"/>
  <c r="AF271" i="16"/>
  <c r="AE271" i="16"/>
  <c r="AD271" i="16"/>
  <c r="AC271" i="16"/>
  <c r="AB271" i="16"/>
  <c r="AA271" i="16"/>
  <c r="AG270" i="16"/>
  <c r="AF270" i="16"/>
  <c r="AE270" i="16"/>
  <c r="AD270" i="16"/>
  <c r="AC270" i="16"/>
  <c r="AB270" i="16"/>
  <c r="AA270" i="16"/>
  <c r="AG269" i="16"/>
  <c r="AF269" i="16"/>
  <c r="AE269" i="16"/>
  <c r="AD269" i="16"/>
  <c r="AC269" i="16"/>
  <c r="AB269" i="16"/>
  <c r="AA269" i="16"/>
  <c r="AG268" i="16"/>
  <c r="AF268" i="16"/>
  <c r="AE268" i="16"/>
  <c r="AD268" i="16"/>
  <c r="AC268" i="16"/>
  <c r="AB268" i="16"/>
  <c r="AA268" i="16"/>
  <c r="AG267" i="16"/>
  <c r="AF267" i="16"/>
  <c r="AE267" i="16"/>
  <c r="AD267" i="16"/>
  <c r="AC267" i="16"/>
  <c r="AB267" i="16"/>
  <c r="AA267" i="16"/>
  <c r="AG266" i="16"/>
  <c r="AF266" i="16"/>
  <c r="AE266" i="16"/>
  <c r="AD266" i="16"/>
  <c r="AC266" i="16"/>
  <c r="AB266" i="16"/>
  <c r="AA266" i="16"/>
  <c r="AG265" i="16"/>
  <c r="AF265" i="16"/>
  <c r="AE265" i="16"/>
  <c r="AD265" i="16"/>
  <c r="AC265" i="16"/>
  <c r="AB265" i="16"/>
  <c r="AA265" i="16"/>
  <c r="AG264" i="16"/>
  <c r="AF264" i="16"/>
  <c r="AE264" i="16"/>
  <c r="AD264" i="16"/>
  <c r="AC264" i="16"/>
  <c r="AB264" i="16"/>
  <c r="AA264" i="16"/>
  <c r="AG263" i="16"/>
  <c r="AF263" i="16"/>
  <c r="AE263" i="16"/>
  <c r="AD263" i="16"/>
  <c r="AC263" i="16"/>
  <c r="AB263" i="16"/>
  <c r="AA263" i="16"/>
  <c r="AG262" i="16"/>
  <c r="AF262" i="16"/>
  <c r="AE262" i="16"/>
  <c r="AD262" i="16"/>
  <c r="AC262" i="16"/>
  <c r="AB262" i="16"/>
  <c r="AA262" i="16"/>
  <c r="AG261" i="16"/>
  <c r="AF261" i="16"/>
  <c r="AE261" i="16"/>
  <c r="AD261" i="16"/>
  <c r="AC261" i="16"/>
  <c r="AB261" i="16"/>
  <c r="AA261" i="16"/>
  <c r="AG260" i="16"/>
  <c r="AF260" i="16"/>
  <c r="AE260" i="16"/>
  <c r="AD260" i="16"/>
  <c r="AC260" i="16"/>
  <c r="AB260" i="16"/>
  <c r="AA260" i="16"/>
  <c r="AG259" i="16"/>
  <c r="AF259" i="16"/>
  <c r="AE259" i="16"/>
  <c r="AD259" i="16"/>
  <c r="AC259" i="16"/>
  <c r="AB259" i="16"/>
  <c r="AA259" i="16"/>
  <c r="AG258" i="16"/>
  <c r="AF258" i="16"/>
  <c r="AE258" i="16"/>
  <c r="AD258" i="16"/>
  <c r="AC258" i="16"/>
  <c r="AB258" i="16"/>
  <c r="AA258" i="16"/>
  <c r="AG257" i="16"/>
  <c r="AF257" i="16"/>
  <c r="AE257" i="16"/>
  <c r="AD257" i="16"/>
  <c r="AC257" i="16"/>
  <c r="AB257" i="16"/>
  <c r="AA257" i="16"/>
  <c r="AG256" i="16"/>
  <c r="AF256" i="16"/>
  <c r="AE256" i="16"/>
  <c r="AD256" i="16"/>
  <c r="AC256" i="16"/>
  <c r="AB256" i="16"/>
  <c r="AA256" i="16"/>
  <c r="AG255" i="16"/>
  <c r="AF255" i="16"/>
  <c r="AE255" i="16"/>
  <c r="AD255" i="16"/>
  <c r="AC255" i="16"/>
  <c r="AB255" i="16"/>
  <c r="AA255" i="16"/>
  <c r="AG254" i="16"/>
  <c r="AF254" i="16"/>
  <c r="AE254" i="16"/>
  <c r="AD254" i="16"/>
  <c r="AC254" i="16"/>
  <c r="AB254" i="16"/>
  <c r="AA254" i="16"/>
  <c r="AG253" i="16"/>
  <c r="AF253" i="16"/>
  <c r="AE253" i="16"/>
  <c r="AD253" i="16"/>
  <c r="AC253" i="16"/>
  <c r="AB253" i="16"/>
  <c r="AA253" i="16"/>
  <c r="AG252" i="16"/>
  <c r="AF252" i="16"/>
  <c r="AE252" i="16"/>
  <c r="AD252" i="16"/>
  <c r="AC252" i="16"/>
  <c r="AB252" i="16"/>
  <c r="AA252" i="16"/>
  <c r="AG251" i="16"/>
  <c r="AF251" i="16"/>
  <c r="AE251" i="16"/>
  <c r="AD251" i="16"/>
  <c r="AC251" i="16"/>
  <c r="AB251" i="16"/>
  <c r="AA251" i="16"/>
  <c r="AG250" i="16"/>
  <c r="AF250" i="16"/>
  <c r="AE250" i="16"/>
  <c r="AD250" i="16"/>
  <c r="AC250" i="16"/>
  <c r="AB250" i="16"/>
  <c r="AA250" i="16"/>
  <c r="AG249" i="16"/>
  <c r="AF249" i="16"/>
  <c r="AE249" i="16"/>
  <c r="AD249" i="16"/>
  <c r="AC249" i="16"/>
  <c r="AB249" i="16"/>
  <c r="AA249" i="16"/>
  <c r="AG248" i="16"/>
  <c r="AF248" i="16"/>
  <c r="AE248" i="16"/>
  <c r="AD248" i="16"/>
  <c r="AC248" i="16"/>
  <c r="AB248" i="16"/>
  <c r="AA248" i="16"/>
  <c r="AG247" i="16"/>
  <c r="AF247" i="16"/>
  <c r="AE247" i="16"/>
  <c r="AD247" i="16"/>
  <c r="AC247" i="16"/>
  <c r="AB247" i="16"/>
  <c r="AA247" i="16"/>
  <c r="AG246" i="16"/>
  <c r="AF246" i="16"/>
  <c r="AE246" i="16"/>
  <c r="AD246" i="16"/>
  <c r="AC246" i="16"/>
  <c r="AB246" i="16"/>
  <c r="AA246" i="16"/>
  <c r="AG245" i="16"/>
  <c r="AF245" i="16"/>
  <c r="AE245" i="16"/>
  <c r="AD245" i="16"/>
  <c r="AC245" i="16"/>
  <c r="AB245" i="16"/>
  <c r="AA245" i="16"/>
  <c r="AG244" i="16"/>
  <c r="AF244" i="16"/>
  <c r="AE244" i="16"/>
  <c r="AD244" i="16"/>
  <c r="AC244" i="16"/>
  <c r="AB244" i="16"/>
  <c r="AA244" i="16"/>
  <c r="AG243" i="16"/>
  <c r="AF243" i="16"/>
  <c r="AE243" i="16"/>
  <c r="AD243" i="16"/>
  <c r="AC243" i="16"/>
  <c r="AB243" i="16"/>
  <c r="AA243" i="16"/>
  <c r="AG242" i="16"/>
  <c r="AF242" i="16"/>
  <c r="AE242" i="16"/>
  <c r="AD242" i="16"/>
  <c r="AC242" i="16"/>
  <c r="AB242" i="16"/>
  <c r="AA242" i="16"/>
  <c r="AG241" i="16"/>
  <c r="AF241" i="16"/>
  <c r="AE241" i="16"/>
  <c r="AD241" i="16"/>
  <c r="AC241" i="16"/>
  <c r="AB241" i="16"/>
  <c r="AA241" i="16"/>
  <c r="AG240" i="16"/>
  <c r="AF240" i="16"/>
  <c r="AE240" i="16"/>
  <c r="AD240" i="16"/>
  <c r="AC240" i="16"/>
  <c r="AB240" i="16"/>
  <c r="AA240" i="16"/>
  <c r="AG239" i="16"/>
  <c r="AF239" i="16"/>
  <c r="AE239" i="16"/>
  <c r="AD239" i="16"/>
  <c r="AC239" i="16"/>
  <c r="AB239" i="16"/>
  <c r="AA239" i="16"/>
  <c r="AG238" i="16"/>
  <c r="AF238" i="16"/>
  <c r="AE238" i="16"/>
  <c r="AD238" i="16"/>
  <c r="AC238" i="16"/>
  <c r="AB238" i="16"/>
  <c r="AA238" i="16"/>
  <c r="AG237" i="16"/>
  <c r="AF237" i="16"/>
  <c r="AE237" i="16"/>
  <c r="AD237" i="16"/>
  <c r="AC237" i="16"/>
  <c r="AB237" i="16"/>
  <c r="AA237" i="16"/>
  <c r="AG236" i="16"/>
  <c r="AF236" i="16"/>
  <c r="AE236" i="16"/>
  <c r="AD236" i="16"/>
  <c r="AC236" i="16"/>
  <c r="AB236" i="16"/>
  <c r="AA236" i="16"/>
  <c r="AG235" i="16"/>
  <c r="AF235" i="16"/>
  <c r="AE235" i="16"/>
  <c r="AD235" i="16"/>
  <c r="AC235" i="16"/>
  <c r="AB235" i="16"/>
  <c r="AA235" i="16"/>
  <c r="AG234" i="16"/>
  <c r="AF234" i="16"/>
  <c r="AE234" i="16"/>
  <c r="AD234" i="16"/>
  <c r="AC234" i="16"/>
  <c r="AB234" i="16"/>
  <c r="AA234" i="16"/>
  <c r="AG233" i="16"/>
  <c r="AF233" i="16"/>
  <c r="AE233" i="16"/>
  <c r="AD233" i="16"/>
  <c r="AC233" i="16"/>
  <c r="AB233" i="16"/>
  <c r="AA233" i="16"/>
  <c r="AG232" i="16"/>
  <c r="AF232" i="16"/>
  <c r="AE232" i="16"/>
  <c r="AD232" i="16"/>
  <c r="AC232" i="16"/>
  <c r="AB232" i="16"/>
  <c r="AA232" i="16"/>
  <c r="AG231" i="16"/>
  <c r="AF231" i="16"/>
  <c r="AE231" i="16"/>
  <c r="AD231" i="16"/>
  <c r="AC231" i="16"/>
  <c r="AB231" i="16"/>
  <c r="AA231" i="16"/>
  <c r="AG230" i="16"/>
  <c r="AF230" i="16"/>
  <c r="AE230" i="16"/>
  <c r="AD230" i="16"/>
  <c r="AC230" i="16"/>
  <c r="AB230" i="16"/>
  <c r="AA230" i="16"/>
  <c r="AG229" i="16"/>
  <c r="AF229" i="16"/>
  <c r="AE229" i="16"/>
  <c r="AD229" i="16"/>
  <c r="AC229" i="16"/>
  <c r="AB229" i="16"/>
  <c r="AA229" i="16"/>
  <c r="AG228" i="16"/>
  <c r="AF228" i="16"/>
  <c r="AE228" i="16"/>
  <c r="AD228" i="16"/>
  <c r="AC228" i="16"/>
  <c r="AB228" i="16"/>
  <c r="AA228" i="16"/>
  <c r="AG227" i="16"/>
  <c r="AF227" i="16"/>
  <c r="AE227" i="16"/>
  <c r="AD227" i="16"/>
  <c r="AC227" i="16"/>
  <c r="AB227" i="16"/>
  <c r="AA227" i="16"/>
  <c r="AG226" i="16"/>
  <c r="AF226" i="16"/>
  <c r="AE226" i="16"/>
  <c r="AD226" i="16"/>
  <c r="AC226" i="16"/>
  <c r="AB226" i="16"/>
  <c r="AA226" i="16"/>
  <c r="AG225" i="16"/>
  <c r="AF225" i="16"/>
  <c r="AE225" i="16"/>
  <c r="AD225" i="16"/>
  <c r="AC225" i="16"/>
  <c r="AB225" i="16"/>
  <c r="AA225" i="16"/>
  <c r="AG224" i="16"/>
  <c r="AF224" i="16"/>
  <c r="AE224" i="16"/>
  <c r="AD224" i="16"/>
  <c r="AC224" i="16"/>
  <c r="AB224" i="16"/>
  <c r="AA224" i="16"/>
  <c r="AG223" i="16"/>
  <c r="AF223" i="16"/>
  <c r="AE223" i="16"/>
  <c r="AD223" i="16"/>
  <c r="AC223" i="16"/>
  <c r="AB223" i="16"/>
  <c r="AA223" i="16"/>
  <c r="AG222" i="16"/>
  <c r="AF222" i="16"/>
  <c r="AE222" i="16"/>
  <c r="AD222" i="16"/>
  <c r="AC222" i="16"/>
  <c r="AB222" i="16"/>
  <c r="AA222" i="16"/>
  <c r="AG221" i="16"/>
  <c r="AF221" i="16"/>
  <c r="AE221" i="16"/>
  <c r="AD221" i="16"/>
  <c r="AC221" i="16"/>
  <c r="AB221" i="16"/>
  <c r="AA221" i="16"/>
  <c r="AG220" i="16"/>
  <c r="AF220" i="16"/>
  <c r="AE220" i="16"/>
  <c r="AD220" i="16"/>
  <c r="AC220" i="16"/>
  <c r="AB220" i="16"/>
  <c r="AA220" i="16"/>
  <c r="AG219" i="16"/>
  <c r="AF219" i="16"/>
  <c r="AE219" i="16"/>
  <c r="AD219" i="16"/>
  <c r="AC219" i="16"/>
  <c r="AB219" i="16"/>
  <c r="AA219" i="16"/>
  <c r="AG218" i="16"/>
  <c r="AF218" i="16"/>
  <c r="AE218" i="16"/>
  <c r="AD218" i="16"/>
  <c r="AC218" i="16"/>
  <c r="AB218" i="16"/>
  <c r="AA218" i="16"/>
  <c r="AG217" i="16"/>
  <c r="AF217" i="16"/>
  <c r="AE217" i="16"/>
  <c r="AD217" i="16"/>
  <c r="AC217" i="16"/>
  <c r="AB217" i="16"/>
  <c r="AA217" i="16"/>
  <c r="AG216" i="16"/>
  <c r="AF216" i="16"/>
  <c r="AE216" i="16"/>
  <c r="AD216" i="16"/>
  <c r="AC216" i="16"/>
  <c r="AB216" i="16"/>
  <c r="AA216" i="16"/>
  <c r="AG215" i="16"/>
  <c r="AF215" i="16"/>
  <c r="AE215" i="16"/>
  <c r="AD215" i="16"/>
  <c r="AC215" i="16"/>
  <c r="AB215" i="16"/>
  <c r="AA215" i="16"/>
  <c r="AG214" i="16"/>
  <c r="AF214" i="16"/>
  <c r="AE214" i="16"/>
  <c r="AD214" i="16"/>
  <c r="AC214" i="16"/>
  <c r="AB214" i="16"/>
  <c r="AA214" i="16"/>
  <c r="AG213" i="16"/>
  <c r="AF213" i="16"/>
  <c r="AE213" i="16"/>
  <c r="AD213" i="16"/>
  <c r="AC213" i="16"/>
  <c r="AB213" i="16"/>
  <c r="AA213" i="16"/>
  <c r="AG212" i="16"/>
  <c r="AF212" i="16"/>
  <c r="AE212" i="16"/>
  <c r="AD212" i="16"/>
  <c r="AC212" i="16"/>
  <c r="AB212" i="16"/>
  <c r="AA212" i="16"/>
  <c r="AG211" i="16"/>
  <c r="AF211" i="16"/>
  <c r="AE211" i="16"/>
  <c r="AD211" i="16"/>
  <c r="AC211" i="16"/>
  <c r="AB211" i="16"/>
  <c r="AA211" i="16"/>
  <c r="AG210" i="16"/>
  <c r="AF210" i="16"/>
  <c r="AE210" i="16"/>
  <c r="AD210" i="16"/>
  <c r="AC210" i="16"/>
  <c r="AB210" i="16"/>
  <c r="AA210" i="16"/>
  <c r="AG209" i="16"/>
  <c r="AF209" i="16"/>
  <c r="AE209" i="16"/>
  <c r="AD209" i="16"/>
  <c r="AC209" i="16"/>
  <c r="AB209" i="16"/>
  <c r="AA209" i="16"/>
  <c r="AG208" i="16"/>
  <c r="AF208" i="16"/>
  <c r="AE208" i="16"/>
  <c r="AD208" i="16"/>
  <c r="AC208" i="16"/>
  <c r="AB208" i="16"/>
  <c r="AA208" i="16"/>
  <c r="AG207" i="16"/>
  <c r="AF207" i="16"/>
  <c r="AE207" i="16"/>
  <c r="AD207" i="16"/>
  <c r="AC207" i="16"/>
  <c r="AB207" i="16"/>
  <c r="AA207" i="16"/>
  <c r="AG206" i="16"/>
  <c r="AF206" i="16"/>
  <c r="AE206" i="16"/>
  <c r="AD206" i="16"/>
  <c r="AC206" i="16"/>
  <c r="AB206" i="16"/>
  <c r="AA206" i="16"/>
  <c r="AG205" i="16"/>
  <c r="AF205" i="16"/>
  <c r="AE205" i="16"/>
  <c r="AD205" i="16"/>
  <c r="AC205" i="16"/>
  <c r="AB205" i="16"/>
  <c r="AA205" i="16"/>
  <c r="AG204" i="16"/>
  <c r="AF204" i="16"/>
  <c r="AE204" i="16"/>
  <c r="AD204" i="16"/>
  <c r="AC204" i="16"/>
  <c r="AB204" i="16"/>
  <c r="AA204" i="16"/>
  <c r="AG203" i="16"/>
  <c r="AF203" i="16"/>
  <c r="AE203" i="16"/>
  <c r="AD203" i="16"/>
  <c r="AC203" i="16"/>
  <c r="AB203" i="16"/>
  <c r="AA203" i="16"/>
  <c r="AG202" i="16"/>
  <c r="AF202" i="16"/>
  <c r="AE202" i="16"/>
  <c r="AD202" i="16"/>
  <c r="AC202" i="16"/>
  <c r="AB202" i="16"/>
  <c r="AA202" i="16"/>
  <c r="AG201" i="16"/>
  <c r="AF201" i="16"/>
  <c r="AE201" i="16"/>
  <c r="AD201" i="16"/>
  <c r="AC201" i="16"/>
  <c r="AB201" i="16"/>
  <c r="AA201" i="16"/>
  <c r="AG200" i="16"/>
  <c r="AF200" i="16"/>
  <c r="AE200" i="16"/>
  <c r="AD200" i="16"/>
  <c r="AC200" i="16"/>
  <c r="AB200" i="16"/>
  <c r="AA200" i="16"/>
  <c r="AG199" i="16"/>
  <c r="AF199" i="16"/>
  <c r="AE199" i="16"/>
  <c r="AD199" i="16"/>
  <c r="AC199" i="16"/>
  <c r="AB199" i="16"/>
  <c r="AA199" i="16"/>
  <c r="AG198" i="16"/>
  <c r="AF198" i="16"/>
  <c r="AE198" i="16"/>
  <c r="AD198" i="16"/>
  <c r="AC198" i="16"/>
  <c r="AB198" i="16"/>
  <c r="AA198" i="16"/>
  <c r="AG197" i="16"/>
  <c r="AF197" i="16"/>
  <c r="AE197" i="16"/>
  <c r="AD197" i="16"/>
  <c r="AC197" i="16"/>
  <c r="AB197" i="16"/>
  <c r="AA197" i="16"/>
  <c r="AG196" i="16"/>
  <c r="AF196" i="16"/>
  <c r="AE196" i="16"/>
  <c r="AD196" i="16"/>
  <c r="AC196" i="16"/>
  <c r="AB196" i="16"/>
  <c r="AA196" i="16"/>
  <c r="AG195" i="16"/>
  <c r="AF195" i="16"/>
  <c r="AE195" i="16"/>
  <c r="AD195" i="16"/>
  <c r="AC195" i="16"/>
  <c r="AB195" i="16"/>
  <c r="AA195" i="16"/>
  <c r="AG194" i="16"/>
  <c r="AF194" i="16"/>
  <c r="AE194" i="16"/>
  <c r="AD194" i="16"/>
  <c r="AC194" i="16"/>
  <c r="AB194" i="16"/>
  <c r="AA194" i="16"/>
  <c r="AG193" i="16"/>
  <c r="AF193" i="16"/>
  <c r="AE193" i="16"/>
  <c r="AD193" i="16"/>
  <c r="AC193" i="16"/>
  <c r="AB193" i="16"/>
  <c r="AA193" i="16"/>
  <c r="AG192" i="16"/>
  <c r="AF192" i="16"/>
  <c r="AE192" i="16"/>
  <c r="AD192" i="16"/>
  <c r="AC192" i="16"/>
  <c r="AB192" i="16"/>
  <c r="AA192" i="16"/>
  <c r="AG191" i="16"/>
  <c r="AF191" i="16"/>
  <c r="AE191" i="16"/>
  <c r="AD191" i="16"/>
  <c r="AC191" i="16"/>
  <c r="AB191" i="16"/>
  <c r="AA191" i="16"/>
  <c r="AG190" i="16"/>
  <c r="AF190" i="16"/>
  <c r="AE190" i="16"/>
  <c r="AD190" i="16"/>
  <c r="AC190" i="16"/>
  <c r="AB190" i="16"/>
  <c r="AA190" i="16"/>
  <c r="AG189" i="16"/>
  <c r="AF189" i="16"/>
  <c r="AE189" i="16"/>
  <c r="AD189" i="16"/>
  <c r="AC189" i="16"/>
  <c r="AB189" i="16"/>
  <c r="AA189" i="16"/>
  <c r="AG188" i="16"/>
  <c r="AF188" i="16"/>
  <c r="AE188" i="16"/>
  <c r="AD188" i="16"/>
  <c r="AC188" i="16"/>
  <c r="AB188" i="16"/>
  <c r="AA188" i="16"/>
  <c r="AG187" i="16"/>
  <c r="AF187" i="16"/>
  <c r="AE187" i="16"/>
  <c r="AD187" i="16"/>
  <c r="AC187" i="16"/>
  <c r="AB187" i="16"/>
  <c r="AA187" i="16"/>
  <c r="AG186" i="16"/>
  <c r="AF186" i="16"/>
  <c r="AE186" i="16"/>
  <c r="AD186" i="16"/>
  <c r="AC186" i="16"/>
  <c r="AB186" i="16"/>
  <c r="AA186" i="16"/>
  <c r="AG185" i="16"/>
  <c r="AF185" i="16"/>
  <c r="AE185" i="16"/>
  <c r="AD185" i="16"/>
  <c r="AC185" i="16"/>
  <c r="AB185" i="16"/>
  <c r="AA185" i="16"/>
  <c r="AG184" i="16"/>
  <c r="AF184" i="16"/>
  <c r="AE184" i="16"/>
  <c r="AD184" i="16"/>
  <c r="AC184" i="16"/>
  <c r="AB184" i="16"/>
  <c r="AA184" i="16"/>
  <c r="AG183" i="16"/>
  <c r="AF183" i="16"/>
  <c r="AE183" i="16"/>
  <c r="AD183" i="16"/>
  <c r="AC183" i="16"/>
  <c r="AB183" i="16"/>
  <c r="AA183" i="16"/>
  <c r="AG182" i="16"/>
  <c r="AF182" i="16"/>
  <c r="AE182" i="16"/>
  <c r="AD182" i="16"/>
  <c r="AC182" i="16"/>
  <c r="AB182" i="16"/>
  <c r="AA182" i="16"/>
  <c r="AG181" i="16"/>
  <c r="AF181" i="16"/>
  <c r="AE181" i="16"/>
  <c r="AD181" i="16"/>
  <c r="AC181" i="16"/>
  <c r="AB181" i="16"/>
  <c r="AA181" i="16"/>
  <c r="AG180" i="16"/>
  <c r="AF180" i="16"/>
  <c r="AE180" i="16"/>
  <c r="AD180" i="16"/>
  <c r="AC180" i="16"/>
  <c r="AB180" i="16"/>
  <c r="AA180" i="16"/>
  <c r="AG179" i="16"/>
  <c r="AF179" i="16"/>
  <c r="AE179" i="16"/>
  <c r="AD179" i="16"/>
  <c r="AC179" i="16"/>
  <c r="AB179" i="16"/>
  <c r="AA179" i="16"/>
  <c r="AG178" i="16"/>
  <c r="AF178" i="16"/>
  <c r="AE178" i="16"/>
  <c r="AD178" i="16"/>
  <c r="AC178" i="16"/>
  <c r="AB178" i="16"/>
  <c r="AA178" i="16"/>
  <c r="AG177" i="16"/>
  <c r="AF177" i="16"/>
  <c r="AE177" i="16"/>
  <c r="AD177" i="16"/>
  <c r="AC177" i="16"/>
  <c r="AB177" i="16"/>
  <c r="AA177" i="16"/>
  <c r="AG176" i="16"/>
  <c r="AF176" i="16"/>
  <c r="AE176" i="16"/>
  <c r="AD176" i="16"/>
  <c r="AC176" i="16"/>
  <c r="AB176" i="16"/>
  <c r="AA176" i="16"/>
  <c r="AG175" i="16"/>
  <c r="AF175" i="16"/>
  <c r="AE175" i="16"/>
  <c r="AD175" i="16"/>
  <c r="AC175" i="16"/>
  <c r="AB175" i="16"/>
  <c r="AA175" i="16"/>
  <c r="AG174" i="16"/>
  <c r="AF174" i="16"/>
  <c r="AE174" i="16"/>
  <c r="AD174" i="16"/>
  <c r="AC174" i="16"/>
  <c r="AB174" i="16"/>
  <c r="AA174" i="16"/>
  <c r="AG173" i="16"/>
  <c r="AF173" i="16"/>
  <c r="AE173" i="16"/>
  <c r="AD173" i="16"/>
  <c r="AC173" i="16"/>
  <c r="AB173" i="16"/>
  <c r="AA173" i="16"/>
  <c r="AG172" i="16"/>
  <c r="AF172" i="16"/>
  <c r="AE172" i="16"/>
  <c r="AD172" i="16"/>
  <c r="AC172" i="16"/>
  <c r="AB172" i="16"/>
  <c r="AA172" i="16"/>
  <c r="AG171" i="16"/>
  <c r="AF171" i="16"/>
  <c r="AE171" i="16"/>
  <c r="AD171" i="16"/>
  <c r="AC171" i="16"/>
  <c r="AB171" i="16"/>
  <c r="AA171" i="16"/>
  <c r="AG170" i="16"/>
  <c r="AF170" i="16"/>
  <c r="AE170" i="16"/>
  <c r="AD170" i="16"/>
  <c r="AC170" i="16"/>
  <c r="AB170" i="16"/>
  <c r="AA170" i="16"/>
  <c r="AG169" i="16"/>
  <c r="AF169" i="16"/>
  <c r="AE169" i="16"/>
  <c r="AD169" i="16"/>
  <c r="AC169" i="16"/>
  <c r="AB169" i="16"/>
  <c r="AA169" i="16"/>
  <c r="AG168" i="16"/>
  <c r="U168" i="17" s="1"/>
  <c r="AF168" i="16"/>
  <c r="T168" i="17" s="1"/>
  <c r="AE168" i="16"/>
  <c r="S168" i="17" s="1"/>
  <c r="AD168" i="16"/>
  <c r="R168" i="17" s="1"/>
  <c r="AC168" i="16"/>
  <c r="Q168" i="17" s="1"/>
  <c r="AB168" i="16"/>
  <c r="P168" i="17" s="1"/>
  <c r="AA168" i="16"/>
  <c r="O168" i="17" s="1"/>
  <c r="AG167" i="16"/>
  <c r="U167" i="17" s="1"/>
  <c r="AF167" i="16"/>
  <c r="T167" i="17" s="1"/>
  <c r="AE167" i="16"/>
  <c r="S167" i="17" s="1"/>
  <c r="AD167" i="16"/>
  <c r="R167" i="17" s="1"/>
  <c r="AC167" i="16"/>
  <c r="Q167" i="17" s="1"/>
  <c r="AB167" i="16"/>
  <c r="P167" i="17" s="1"/>
  <c r="AA167" i="16"/>
  <c r="O167" i="17" s="1"/>
  <c r="AG166" i="16"/>
  <c r="U166" i="17" s="1"/>
  <c r="AF166" i="16"/>
  <c r="T166" i="17" s="1"/>
  <c r="AE166" i="16"/>
  <c r="S166" i="17" s="1"/>
  <c r="AD166" i="16"/>
  <c r="R166" i="17" s="1"/>
  <c r="AC166" i="16"/>
  <c r="Q166" i="17" s="1"/>
  <c r="AB166" i="16"/>
  <c r="P166" i="17" s="1"/>
  <c r="AA166" i="16"/>
  <c r="O166" i="17" s="1"/>
  <c r="AG165" i="16"/>
  <c r="U165" i="17" s="1"/>
  <c r="AF165" i="16"/>
  <c r="T165" i="17" s="1"/>
  <c r="AE165" i="16"/>
  <c r="S165" i="17" s="1"/>
  <c r="AD165" i="16"/>
  <c r="R165" i="17" s="1"/>
  <c r="AC165" i="16"/>
  <c r="Q165" i="17" s="1"/>
  <c r="AB165" i="16"/>
  <c r="P165" i="17" s="1"/>
  <c r="AA165" i="16"/>
  <c r="O165" i="17" s="1"/>
  <c r="AG164" i="16"/>
  <c r="U164" i="17" s="1"/>
  <c r="AF164" i="16"/>
  <c r="T164" i="17" s="1"/>
  <c r="AE164" i="16"/>
  <c r="S164" i="17" s="1"/>
  <c r="AD164" i="16"/>
  <c r="R164" i="17" s="1"/>
  <c r="AC164" i="16"/>
  <c r="Q164" i="17" s="1"/>
  <c r="AB164" i="16"/>
  <c r="P164" i="17" s="1"/>
  <c r="AA164" i="16"/>
  <c r="O164" i="17" s="1"/>
  <c r="AG163" i="16"/>
  <c r="U163" i="17" s="1"/>
  <c r="AF163" i="16"/>
  <c r="T163" i="17" s="1"/>
  <c r="AE163" i="16"/>
  <c r="S163" i="17" s="1"/>
  <c r="AD163" i="16"/>
  <c r="R163" i="17" s="1"/>
  <c r="AC163" i="16"/>
  <c r="Q163" i="17" s="1"/>
  <c r="AB163" i="16"/>
  <c r="P163" i="17" s="1"/>
  <c r="AA163" i="16"/>
  <c r="O163" i="17" s="1"/>
  <c r="AG162" i="16"/>
  <c r="U162" i="17" s="1"/>
  <c r="AF162" i="16"/>
  <c r="T162" i="17" s="1"/>
  <c r="AE162" i="16"/>
  <c r="S162" i="17" s="1"/>
  <c r="AD162" i="16"/>
  <c r="R162" i="17" s="1"/>
  <c r="AC162" i="16"/>
  <c r="Q162" i="17" s="1"/>
  <c r="AB162" i="16"/>
  <c r="P162" i="17" s="1"/>
  <c r="AA162" i="16"/>
  <c r="O162" i="17" s="1"/>
  <c r="AG161" i="16"/>
  <c r="U161" i="17" s="1"/>
  <c r="AF161" i="16"/>
  <c r="T161" i="17" s="1"/>
  <c r="AE161" i="16"/>
  <c r="S161" i="17" s="1"/>
  <c r="AD161" i="16"/>
  <c r="R161" i="17" s="1"/>
  <c r="AC161" i="16"/>
  <c r="Q161" i="17" s="1"/>
  <c r="AB161" i="16"/>
  <c r="P161" i="17" s="1"/>
  <c r="AA161" i="16"/>
  <c r="O161" i="17" s="1"/>
  <c r="AG160" i="16"/>
  <c r="U160" i="17" s="1"/>
  <c r="AF160" i="16"/>
  <c r="T160" i="17" s="1"/>
  <c r="AE160" i="16"/>
  <c r="S160" i="17" s="1"/>
  <c r="AD160" i="16"/>
  <c r="R160" i="17" s="1"/>
  <c r="AC160" i="16"/>
  <c r="Q160" i="17" s="1"/>
  <c r="AB160" i="16"/>
  <c r="P160" i="17" s="1"/>
  <c r="AA160" i="16"/>
  <c r="O160" i="17" s="1"/>
  <c r="AG159" i="16"/>
  <c r="U159" i="17" s="1"/>
  <c r="AF159" i="16"/>
  <c r="T159" i="17" s="1"/>
  <c r="AE159" i="16"/>
  <c r="S159" i="17" s="1"/>
  <c r="AD159" i="16"/>
  <c r="R159" i="17" s="1"/>
  <c r="AC159" i="16"/>
  <c r="Q159" i="17" s="1"/>
  <c r="AB159" i="16"/>
  <c r="P159" i="17" s="1"/>
  <c r="AA159" i="16"/>
  <c r="O159" i="17" s="1"/>
  <c r="AG158" i="16"/>
  <c r="U158" i="17" s="1"/>
  <c r="AF158" i="16"/>
  <c r="T158" i="17" s="1"/>
  <c r="AE158" i="16"/>
  <c r="S158" i="17" s="1"/>
  <c r="AD158" i="16"/>
  <c r="R158" i="17" s="1"/>
  <c r="AC158" i="16"/>
  <c r="Q158" i="17" s="1"/>
  <c r="AB158" i="16"/>
  <c r="P158" i="17" s="1"/>
  <c r="AA158" i="16"/>
  <c r="O158" i="17" s="1"/>
  <c r="AG157" i="16"/>
  <c r="U157" i="17" s="1"/>
  <c r="AF157" i="16"/>
  <c r="T157" i="17" s="1"/>
  <c r="AE157" i="16"/>
  <c r="S157" i="17" s="1"/>
  <c r="AD157" i="16"/>
  <c r="R157" i="17" s="1"/>
  <c r="AC157" i="16"/>
  <c r="Q157" i="17" s="1"/>
  <c r="AB157" i="16"/>
  <c r="P157" i="17" s="1"/>
  <c r="AA157" i="16"/>
  <c r="O157" i="17" s="1"/>
  <c r="AG156" i="16"/>
  <c r="U156" i="17" s="1"/>
  <c r="AF156" i="16"/>
  <c r="T156" i="17" s="1"/>
  <c r="AE156" i="16"/>
  <c r="S156" i="17" s="1"/>
  <c r="AD156" i="16"/>
  <c r="R156" i="17" s="1"/>
  <c r="AC156" i="16"/>
  <c r="Q156" i="17" s="1"/>
  <c r="AB156" i="16"/>
  <c r="P156" i="17" s="1"/>
  <c r="AA156" i="16"/>
  <c r="O156" i="17" s="1"/>
  <c r="AG155" i="16"/>
  <c r="U155" i="17" s="1"/>
  <c r="AF155" i="16"/>
  <c r="T155" i="17" s="1"/>
  <c r="AE155" i="16"/>
  <c r="S155" i="17" s="1"/>
  <c r="AD155" i="16"/>
  <c r="R155" i="17" s="1"/>
  <c r="AC155" i="16"/>
  <c r="Q155" i="17" s="1"/>
  <c r="AB155" i="16"/>
  <c r="P155" i="17" s="1"/>
  <c r="AA155" i="16"/>
  <c r="O155" i="17" s="1"/>
  <c r="AG154" i="16"/>
  <c r="U154" i="17" s="1"/>
  <c r="AF154" i="16"/>
  <c r="T154" i="17" s="1"/>
  <c r="AE154" i="16"/>
  <c r="S154" i="17" s="1"/>
  <c r="AD154" i="16"/>
  <c r="R154" i="17" s="1"/>
  <c r="AC154" i="16"/>
  <c r="Q154" i="17" s="1"/>
  <c r="AB154" i="16"/>
  <c r="P154" i="17" s="1"/>
  <c r="AA154" i="16"/>
  <c r="O154" i="17" s="1"/>
  <c r="AG153" i="16"/>
  <c r="U153" i="17" s="1"/>
  <c r="AF153" i="16"/>
  <c r="T153" i="17" s="1"/>
  <c r="AE153" i="16"/>
  <c r="S153" i="17" s="1"/>
  <c r="AD153" i="16"/>
  <c r="R153" i="17" s="1"/>
  <c r="AC153" i="16"/>
  <c r="Q153" i="17" s="1"/>
  <c r="AB153" i="16"/>
  <c r="P153" i="17" s="1"/>
  <c r="AA153" i="16"/>
  <c r="O153" i="17" s="1"/>
  <c r="AG152" i="16"/>
  <c r="U152" i="17" s="1"/>
  <c r="AF152" i="16"/>
  <c r="T152" i="17" s="1"/>
  <c r="AE152" i="16"/>
  <c r="S152" i="17" s="1"/>
  <c r="AD152" i="16"/>
  <c r="R152" i="17" s="1"/>
  <c r="AC152" i="16"/>
  <c r="Q152" i="17" s="1"/>
  <c r="AB152" i="16"/>
  <c r="P152" i="17" s="1"/>
  <c r="AA152" i="16"/>
  <c r="O152" i="17" s="1"/>
  <c r="AG151" i="16"/>
  <c r="U151" i="17" s="1"/>
  <c r="AF151" i="16"/>
  <c r="T151" i="17" s="1"/>
  <c r="AE151" i="16"/>
  <c r="S151" i="17" s="1"/>
  <c r="AD151" i="16"/>
  <c r="R151" i="17" s="1"/>
  <c r="AC151" i="16"/>
  <c r="Q151" i="17" s="1"/>
  <c r="AB151" i="16"/>
  <c r="P151" i="17" s="1"/>
  <c r="AA151" i="16"/>
  <c r="O151" i="17" s="1"/>
  <c r="AG150" i="16"/>
  <c r="U150" i="17" s="1"/>
  <c r="AF150" i="16"/>
  <c r="T150" i="17" s="1"/>
  <c r="AE150" i="16"/>
  <c r="S150" i="17" s="1"/>
  <c r="AD150" i="16"/>
  <c r="R150" i="17" s="1"/>
  <c r="AC150" i="16"/>
  <c r="Q150" i="17" s="1"/>
  <c r="AB150" i="16"/>
  <c r="P150" i="17" s="1"/>
  <c r="AA150" i="16"/>
  <c r="O150" i="17" s="1"/>
  <c r="AG149" i="16"/>
  <c r="U149" i="17" s="1"/>
  <c r="AF149" i="16"/>
  <c r="T149" i="17" s="1"/>
  <c r="AE149" i="16"/>
  <c r="S149" i="17" s="1"/>
  <c r="AD149" i="16"/>
  <c r="R149" i="17" s="1"/>
  <c r="AC149" i="16"/>
  <c r="Q149" i="17" s="1"/>
  <c r="AB149" i="16"/>
  <c r="P149" i="17" s="1"/>
  <c r="AA149" i="16"/>
  <c r="O149" i="17" s="1"/>
  <c r="AG148" i="16"/>
  <c r="U148" i="17" s="1"/>
  <c r="AF148" i="16"/>
  <c r="T148" i="17" s="1"/>
  <c r="AE148" i="16"/>
  <c r="S148" i="17" s="1"/>
  <c r="AD148" i="16"/>
  <c r="R148" i="17" s="1"/>
  <c r="AC148" i="16"/>
  <c r="Q148" i="17" s="1"/>
  <c r="AB148" i="16"/>
  <c r="P148" i="17" s="1"/>
  <c r="AA148" i="16"/>
  <c r="O148" i="17" s="1"/>
  <c r="AG147" i="16"/>
  <c r="U147" i="17" s="1"/>
  <c r="AF147" i="16"/>
  <c r="T147" i="17" s="1"/>
  <c r="AE147" i="16"/>
  <c r="S147" i="17" s="1"/>
  <c r="AD147" i="16"/>
  <c r="R147" i="17" s="1"/>
  <c r="AC147" i="16"/>
  <c r="Q147" i="17" s="1"/>
  <c r="AB147" i="16"/>
  <c r="P147" i="17" s="1"/>
  <c r="AA147" i="16"/>
  <c r="O147" i="17" s="1"/>
  <c r="AG146" i="16"/>
  <c r="U146" i="17" s="1"/>
  <c r="AF146" i="16"/>
  <c r="T146" i="17" s="1"/>
  <c r="AE146" i="16"/>
  <c r="S146" i="17" s="1"/>
  <c r="AD146" i="16"/>
  <c r="R146" i="17" s="1"/>
  <c r="AC146" i="16"/>
  <c r="Q146" i="17" s="1"/>
  <c r="AB146" i="16"/>
  <c r="P146" i="17" s="1"/>
  <c r="AA146" i="16"/>
  <c r="O146" i="17" s="1"/>
  <c r="AG145" i="16"/>
  <c r="U145" i="17" s="1"/>
  <c r="AF145" i="16"/>
  <c r="T145" i="17" s="1"/>
  <c r="AE145" i="16"/>
  <c r="S145" i="17" s="1"/>
  <c r="AD145" i="16"/>
  <c r="R145" i="17" s="1"/>
  <c r="AC145" i="16"/>
  <c r="Q145" i="17" s="1"/>
  <c r="AB145" i="16"/>
  <c r="P145" i="17" s="1"/>
  <c r="AA145" i="16"/>
  <c r="O145" i="17" s="1"/>
  <c r="AG144" i="16"/>
  <c r="U144" i="17" s="1"/>
  <c r="AF144" i="16"/>
  <c r="T144" i="17" s="1"/>
  <c r="AE144" i="16"/>
  <c r="S144" i="17" s="1"/>
  <c r="AD144" i="16"/>
  <c r="R144" i="17" s="1"/>
  <c r="AC144" i="16"/>
  <c r="Q144" i="17" s="1"/>
  <c r="AB144" i="16"/>
  <c r="P144" i="17" s="1"/>
  <c r="AA144" i="16"/>
  <c r="O144" i="17" s="1"/>
  <c r="AG143" i="16"/>
  <c r="U143" i="17" s="1"/>
  <c r="AF143" i="16"/>
  <c r="T143" i="17" s="1"/>
  <c r="AE143" i="16"/>
  <c r="S143" i="17" s="1"/>
  <c r="AD143" i="16"/>
  <c r="R143" i="17" s="1"/>
  <c r="AC143" i="16"/>
  <c r="Q143" i="17" s="1"/>
  <c r="AB143" i="16"/>
  <c r="P143" i="17" s="1"/>
  <c r="AA143" i="16"/>
  <c r="O143" i="17" s="1"/>
  <c r="AG142" i="16"/>
  <c r="U142" i="17" s="1"/>
  <c r="AF142" i="16"/>
  <c r="T142" i="17" s="1"/>
  <c r="AE142" i="16"/>
  <c r="S142" i="17" s="1"/>
  <c r="AD142" i="16"/>
  <c r="R142" i="17" s="1"/>
  <c r="AC142" i="16"/>
  <c r="Q142" i="17" s="1"/>
  <c r="AB142" i="16"/>
  <c r="P142" i="17" s="1"/>
  <c r="AA142" i="16"/>
  <c r="O142" i="17" s="1"/>
  <c r="AG141" i="16"/>
  <c r="U141" i="17" s="1"/>
  <c r="AF141" i="16"/>
  <c r="T141" i="17" s="1"/>
  <c r="AE141" i="16"/>
  <c r="S141" i="17" s="1"/>
  <c r="AD141" i="16"/>
  <c r="R141" i="17" s="1"/>
  <c r="AC141" i="16"/>
  <c r="Q141" i="17" s="1"/>
  <c r="AB141" i="16"/>
  <c r="P141" i="17" s="1"/>
  <c r="AA141" i="16"/>
  <c r="O141" i="17" s="1"/>
  <c r="AG140" i="16"/>
  <c r="U140" i="17" s="1"/>
  <c r="AF140" i="16"/>
  <c r="T140" i="17" s="1"/>
  <c r="AE140" i="16"/>
  <c r="S140" i="17" s="1"/>
  <c r="AD140" i="16"/>
  <c r="R140" i="17" s="1"/>
  <c r="AC140" i="16"/>
  <c r="Q140" i="17" s="1"/>
  <c r="AB140" i="16"/>
  <c r="P140" i="17" s="1"/>
  <c r="AA140" i="16"/>
  <c r="O140" i="17" s="1"/>
  <c r="AG139" i="16"/>
  <c r="U139" i="17" s="1"/>
  <c r="AF139" i="16"/>
  <c r="T139" i="17" s="1"/>
  <c r="AE139" i="16"/>
  <c r="S139" i="17" s="1"/>
  <c r="AD139" i="16"/>
  <c r="R139" i="17" s="1"/>
  <c r="AC139" i="16"/>
  <c r="Q139" i="17" s="1"/>
  <c r="AB139" i="16"/>
  <c r="P139" i="17" s="1"/>
  <c r="AA139" i="16"/>
  <c r="O139" i="17" s="1"/>
  <c r="AG138" i="16"/>
  <c r="U138" i="17" s="1"/>
  <c r="AF138" i="16"/>
  <c r="T138" i="17" s="1"/>
  <c r="AE138" i="16"/>
  <c r="S138" i="17" s="1"/>
  <c r="AD138" i="16"/>
  <c r="R138" i="17" s="1"/>
  <c r="AC138" i="16"/>
  <c r="Q138" i="17" s="1"/>
  <c r="AB138" i="16"/>
  <c r="P138" i="17" s="1"/>
  <c r="AA138" i="16"/>
  <c r="O138" i="17" s="1"/>
  <c r="AG137" i="16"/>
  <c r="U137" i="17" s="1"/>
  <c r="AF137" i="16"/>
  <c r="T137" i="17" s="1"/>
  <c r="AE137" i="16"/>
  <c r="S137" i="17" s="1"/>
  <c r="AD137" i="16"/>
  <c r="R137" i="17" s="1"/>
  <c r="AC137" i="16"/>
  <c r="Q137" i="17" s="1"/>
  <c r="AB137" i="16"/>
  <c r="P137" i="17" s="1"/>
  <c r="AA137" i="16"/>
  <c r="O137" i="17" s="1"/>
  <c r="AG136" i="16"/>
  <c r="U136" i="17" s="1"/>
  <c r="AF136" i="16"/>
  <c r="T136" i="17" s="1"/>
  <c r="AE136" i="16"/>
  <c r="S136" i="17" s="1"/>
  <c r="AD136" i="16"/>
  <c r="R136" i="17" s="1"/>
  <c r="AC136" i="16"/>
  <c r="Q136" i="17" s="1"/>
  <c r="AB136" i="16"/>
  <c r="P136" i="17" s="1"/>
  <c r="AA136" i="16"/>
  <c r="O136" i="17" s="1"/>
  <c r="AG135" i="16"/>
  <c r="U135" i="17" s="1"/>
  <c r="AF135" i="16"/>
  <c r="T135" i="17" s="1"/>
  <c r="AE135" i="16"/>
  <c r="S135" i="17" s="1"/>
  <c r="AD135" i="16"/>
  <c r="R135" i="17" s="1"/>
  <c r="AC135" i="16"/>
  <c r="Q135" i="17" s="1"/>
  <c r="AB135" i="16"/>
  <c r="P135" i="17" s="1"/>
  <c r="AA135" i="16"/>
  <c r="O135" i="17" s="1"/>
  <c r="AG134" i="16"/>
  <c r="U134" i="17" s="1"/>
  <c r="AF134" i="16"/>
  <c r="T134" i="17" s="1"/>
  <c r="AE134" i="16"/>
  <c r="S134" i="17" s="1"/>
  <c r="AD134" i="16"/>
  <c r="R134" i="17" s="1"/>
  <c r="AC134" i="16"/>
  <c r="Q134" i="17" s="1"/>
  <c r="AB134" i="16"/>
  <c r="P134" i="17" s="1"/>
  <c r="AA134" i="16"/>
  <c r="O134" i="17" s="1"/>
  <c r="AG133" i="16"/>
  <c r="U133" i="17" s="1"/>
  <c r="AF133" i="16"/>
  <c r="T133" i="17" s="1"/>
  <c r="AE133" i="16"/>
  <c r="S133" i="17" s="1"/>
  <c r="AD133" i="16"/>
  <c r="R133" i="17" s="1"/>
  <c r="AC133" i="16"/>
  <c r="Q133" i="17" s="1"/>
  <c r="AB133" i="16"/>
  <c r="P133" i="17" s="1"/>
  <c r="AA133" i="16"/>
  <c r="O133" i="17" s="1"/>
  <c r="AG132" i="16"/>
  <c r="U132" i="17" s="1"/>
  <c r="AF132" i="16"/>
  <c r="T132" i="17" s="1"/>
  <c r="AE132" i="16"/>
  <c r="S132" i="17" s="1"/>
  <c r="AD132" i="16"/>
  <c r="R132" i="17" s="1"/>
  <c r="AC132" i="16"/>
  <c r="Q132" i="17" s="1"/>
  <c r="AB132" i="16"/>
  <c r="P132" i="17" s="1"/>
  <c r="AA132" i="16"/>
  <c r="O132" i="17" s="1"/>
  <c r="AG131" i="16"/>
  <c r="U131" i="17" s="1"/>
  <c r="AF131" i="16"/>
  <c r="T131" i="17" s="1"/>
  <c r="AE131" i="16"/>
  <c r="S131" i="17" s="1"/>
  <c r="AD131" i="16"/>
  <c r="R131" i="17" s="1"/>
  <c r="AC131" i="16"/>
  <c r="Q131" i="17" s="1"/>
  <c r="AB131" i="16"/>
  <c r="P131" i="17" s="1"/>
  <c r="AA131" i="16"/>
  <c r="O131" i="17" s="1"/>
  <c r="AG130" i="16"/>
  <c r="U130" i="17" s="1"/>
  <c r="AF130" i="16"/>
  <c r="T130" i="17" s="1"/>
  <c r="AE130" i="16"/>
  <c r="S130" i="17" s="1"/>
  <c r="AD130" i="16"/>
  <c r="R130" i="17" s="1"/>
  <c r="AC130" i="16"/>
  <c r="Q130" i="17" s="1"/>
  <c r="AB130" i="16"/>
  <c r="P130" i="17" s="1"/>
  <c r="AA130" i="16"/>
  <c r="O130" i="17" s="1"/>
  <c r="AG129" i="16"/>
  <c r="U129" i="17" s="1"/>
  <c r="AF129" i="16"/>
  <c r="T129" i="17" s="1"/>
  <c r="AE129" i="16"/>
  <c r="S129" i="17" s="1"/>
  <c r="AD129" i="16"/>
  <c r="R129" i="17" s="1"/>
  <c r="AC129" i="16"/>
  <c r="Q129" i="17" s="1"/>
  <c r="AB129" i="16"/>
  <c r="P129" i="17" s="1"/>
  <c r="AA129" i="16"/>
  <c r="O129" i="17" s="1"/>
  <c r="AG128" i="16"/>
  <c r="U128" i="17" s="1"/>
  <c r="AF128" i="16"/>
  <c r="T128" i="17" s="1"/>
  <c r="AE128" i="16"/>
  <c r="S128" i="17" s="1"/>
  <c r="AD128" i="16"/>
  <c r="R128" i="17" s="1"/>
  <c r="AC128" i="16"/>
  <c r="Q128" i="17" s="1"/>
  <c r="AB128" i="16"/>
  <c r="P128" i="17" s="1"/>
  <c r="AA128" i="16"/>
  <c r="O128" i="17" s="1"/>
  <c r="AG127" i="16"/>
  <c r="U127" i="17" s="1"/>
  <c r="AF127" i="16"/>
  <c r="T127" i="17" s="1"/>
  <c r="AE127" i="16"/>
  <c r="S127" i="17" s="1"/>
  <c r="AD127" i="16"/>
  <c r="R127" i="17" s="1"/>
  <c r="AC127" i="16"/>
  <c r="Q127" i="17" s="1"/>
  <c r="AB127" i="16"/>
  <c r="P127" i="17" s="1"/>
  <c r="AA127" i="16"/>
  <c r="O127" i="17" s="1"/>
  <c r="AG126" i="16"/>
  <c r="U126" i="17" s="1"/>
  <c r="AF126" i="16"/>
  <c r="T126" i="17" s="1"/>
  <c r="AE126" i="16"/>
  <c r="S126" i="17" s="1"/>
  <c r="AD126" i="16"/>
  <c r="R126" i="17" s="1"/>
  <c r="AC126" i="16"/>
  <c r="Q126" i="17" s="1"/>
  <c r="AB126" i="16"/>
  <c r="P126" i="17" s="1"/>
  <c r="AA126" i="16"/>
  <c r="O126" i="17" s="1"/>
  <c r="AG125" i="16"/>
  <c r="U125" i="17" s="1"/>
  <c r="AF125" i="16"/>
  <c r="T125" i="17" s="1"/>
  <c r="AE125" i="16"/>
  <c r="S125" i="17" s="1"/>
  <c r="AD125" i="16"/>
  <c r="R125" i="17" s="1"/>
  <c r="AC125" i="16"/>
  <c r="Q125" i="17" s="1"/>
  <c r="AB125" i="16"/>
  <c r="P125" i="17" s="1"/>
  <c r="AA125" i="16"/>
  <c r="O125" i="17" s="1"/>
  <c r="AG124" i="16"/>
  <c r="U124" i="17" s="1"/>
  <c r="AF124" i="16"/>
  <c r="T124" i="17" s="1"/>
  <c r="AE124" i="16"/>
  <c r="S124" i="17" s="1"/>
  <c r="AD124" i="16"/>
  <c r="R124" i="17" s="1"/>
  <c r="AC124" i="16"/>
  <c r="Q124" i="17" s="1"/>
  <c r="AB124" i="16"/>
  <c r="P124" i="17" s="1"/>
  <c r="AA124" i="16"/>
  <c r="O124" i="17" s="1"/>
  <c r="AG123" i="16"/>
  <c r="U123" i="17" s="1"/>
  <c r="AF123" i="16"/>
  <c r="T123" i="17" s="1"/>
  <c r="AE123" i="16"/>
  <c r="S123" i="17" s="1"/>
  <c r="AD123" i="16"/>
  <c r="R123" i="17" s="1"/>
  <c r="AC123" i="16"/>
  <c r="Q123" i="17" s="1"/>
  <c r="AB123" i="16"/>
  <c r="P123" i="17" s="1"/>
  <c r="AA123" i="16"/>
  <c r="O123" i="17" s="1"/>
  <c r="AG122" i="16"/>
  <c r="U122" i="17" s="1"/>
  <c r="AF122" i="16"/>
  <c r="T122" i="17" s="1"/>
  <c r="AE122" i="16"/>
  <c r="S122" i="17" s="1"/>
  <c r="AD122" i="16"/>
  <c r="R122" i="17" s="1"/>
  <c r="AC122" i="16"/>
  <c r="Q122" i="17" s="1"/>
  <c r="AB122" i="16"/>
  <c r="P122" i="17" s="1"/>
  <c r="AA122" i="16"/>
  <c r="O122" i="17" s="1"/>
  <c r="AG121" i="16"/>
  <c r="U121" i="17" s="1"/>
  <c r="AF121" i="16"/>
  <c r="T121" i="17" s="1"/>
  <c r="AE121" i="16"/>
  <c r="S121" i="17" s="1"/>
  <c r="AD121" i="16"/>
  <c r="R121" i="17" s="1"/>
  <c r="AC121" i="16"/>
  <c r="Q121" i="17" s="1"/>
  <c r="AB121" i="16"/>
  <c r="P121" i="17" s="1"/>
  <c r="AA121" i="16"/>
  <c r="O121" i="17" s="1"/>
  <c r="AG120" i="16"/>
  <c r="U120" i="17" s="1"/>
  <c r="AF120" i="16"/>
  <c r="T120" i="17" s="1"/>
  <c r="AE120" i="16"/>
  <c r="S120" i="17" s="1"/>
  <c r="AD120" i="16"/>
  <c r="R120" i="17" s="1"/>
  <c r="AC120" i="16"/>
  <c r="Q120" i="17" s="1"/>
  <c r="AB120" i="16"/>
  <c r="P120" i="17" s="1"/>
  <c r="AA120" i="16"/>
  <c r="O120" i="17" s="1"/>
  <c r="AG119" i="16"/>
  <c r="U119" i="17" s="1"/>
  <c r="AF119" i="16"/>
  <c r="T119" i="17" s="1"/>
  <c r="AE119" i="16"/>
  <c r="S119" i="17" s="1"/>
  <c r="AD119" i="16"/>
  <c r="R119" i="17" s="1"/>
  <c r="AC119" i="16"/>
  <c r="Q119" i="17" s="1"/>
  <c r="AB119" i="16"/>
  <c r="P119" i="17" s="1"/>
  <c r="AA119" i="16"/>
  <c r="O119" i="17" s="1"/>
  <c r="AG118" i="16"/>
  <c r="U118" i="17" s="1"/>
  <c r="AF118" i="16"/>
  <c r="T118" i="17" s="1"/>
  <c r="AE118" i="16"/>
  <c r="S118" i="17" s="1"/>
  <c r="AD118" i="16"/>
  <c r="R118" i="17" s="1"/>
  <c r="AC118" i="16"/>
  <c r="Q118" i="17" s="1"/>
  <c r="AB118" i="16"/>
  <c r="P118" i="17" s="1"/>
  <c r="AA118" i="16"/>
  <c r="O118" i="17" s="1"/>
  <c r="AG117" i="16"/>
  <c r="U117" i="17" s="1"/>
  <c r="AF117" i="16"/>
  <c r="T117" i="17" s="1"/>
  <c r="AE117" i="16"/>
  <c r="S117" i="17" s="1"/>
  <c r="AD117" i="16"/>
  <c r="R117" i="17" s="1"/>
  <c r="AC117" i="16"/>
  <c r="Q117" i="17" s="1"/>
  <c r="AB117" i="16"/>
  <c r="P117" i="17" s="1"/>
  <c r="AA117" i="16"/>
  <c r="O117" i="17" s="1"/>
  <c r="AG116" i="16"/>
  <c r="U116" i="17" s="1"/>
  <c r="AF116" i="16"/>
  <c r="T116" i="17" s="1"/>
  <c r="AE116" i="16"/>
  <c r="S116" i="17" s="1"/>
  <c r="AD116" i="16"/>
  <c r="R116" i="17" s="1"/>
  <c r="AC116" i="16"/>
  <c r="Q116" i="17" s="1"/>
  <c r="AB116" i="16"/>
  <c r="P116" i="17" s="1"/>
  <c r="AA116" i="16"/>
  <c r="O116" i="17" s="1"/>
  <c r="AG115" i="16"/>
  <c r="U115" i="17" s="1"/>
  <c r="AF115" i="16"/>
  <c r="T115" i="17" s="1"/>
  <c r="AE115" i="16"/>
  <c r="S115" i="17" s="1"/>
  <c r="AD115" i="16"/>
  <c r="R115" i="17" s="1"/>
  <c r="AC115" i="16"/>
  <c r="Q115" i="17" s="1"/>
  <c r="AB115" i="16"/>
  <c r="P115" i="17" s="1"/>
  <c r="AA115" i="16"/>
  <c r="O115" i="17" s="1"/>
  <c r="AG114" i="16"/>
  <c r="U114" i="17" s="1"/>
  <c r="AF114" i="16"/>
  <c r="T114" i="17" s="1"/>
  <c r="AE114" i="16"/>
  <c r="S114" i="17" s="1"/>
  <c r="AD114" i="16"/>
  <c r="R114" i="17" s="1"/>
  <c r="AC114" i="16"/>
  <c r="Q114" i="17" s="1"/>
  <c r="AB114" i="16"/>
  <c r="P114" i="17" s="1"/>
  <c r="AA114" i="16"/>
  <c r="O114" i="17" s="1"/>
  <c r="AG113" i="16"/>
  <c r="U113" i="17" s="1"/>
  <c r="AF113" i="16"/>
  <c r="T113" i="17" s="1"/>
  <c r="AE113" i="16"/>
  <c r="S113" i="17" s="1"/>
  <c r="AD113" i="16"/>
  <c r="R113" i="17" s="1"/>
  <c r="AC113" i="16"/>
  <c r="Q113" i="17" s="1"/>
  <c r="AB113" i="16"/>
  <c r="P113" i="17" s="1"/>
  <c r="AA113" i="16"/>
  <c r="O113" i="17" s="1"/>
  <c r="AG112" i="16"/>
  <c r="U112" i="17" s="1"/>
  <c r="AF112" i="16"/>
  <c r="T112" i="17" s="1"/>
  <c r="AE112" i="16"/>
  <c r="S112" i="17" s="1"/>
  <c r="AD112" i="16"/>
  <c r="R112" i="17" s="1"/>
  <c r="AC112" i="16"/>
  <c r="Q112" i="17" s="1"/>
  <c r="AB112" i="16"/>
  <c r="P112" i="17" s="1"/>
  <c r="AA112" i="16"/>
  <c r="O112" i="17" s="1"/>
  <c r="AG111" i="16"/>
  <c r="U111" i="17" s="1"/>
  <c r="AF111" i="16"/>
  <c r="T111" i="17" s="1"/>
  <c r="AE111" i="16"/>
  <c r="S111" i="17" s="1"/>
  <c r="AD111" i="16"/>
  <c r="R111" i="17" s="1"/>
  <c r="AC111" i="16"/>
  <c r="Q111" i="17" s="1"/>
  <c r="AB111" i="16"/>
  <c r="P111" i="17" s="1"/>
  <c r="AA111" i="16"/>
  <c r="O111" i="17" s="1"/>
  <c r="AG110" i="16"/>
  <c r="U110" i="17" s="1"/>
  <c r="AF110" i="16"/>
  <c r="T110" i="17" s="1"/>
  <c r="AE110" i="16"/>
  <c r="S110" i="17" s="1"/>
  <c r="AD110" i="16"/>
  <c r="R110" i="17" s="1"/>
  <c r="AC110" i="16"/>
  <c r="Q110" i="17" s="1"/>
  <c r="AB110" i="16"/>
  <c r="P110" i="17" s="1"/>
  <c r="AA110" i="16"/>
  <c r="O110" i="17" s="1"/>
  <c r="AG109" i="16"/>
  <c r="U109" i="17" s="1"/>
  <c r="AF109" i="16"/>
  <c r="T109" i="17" s="1"/>
  <c r="AE109" i="16"/>
  <c r="S109" i="17" s="1"/>
  <c r="AD109" i="16"/>
  <c r="R109" i="17" s="1"/>
  <c r="AC109" i="16"/>
  <c r="Q109" i="17" s="1"/>
  <c r="AB109" i="16"/>
  <c r="P109" i="17" s="1"/>
  <c r="AA109" i="16"/>
  <c r="O109" i="17" s="1"/>
  <c r="AG108" i="16"/>
  <c r="U108" i="17" s="1"/>
  <c r="AF108" i="16"/>
  <c r="T108" i="17" s="1"/>
  <c r="AE108" i="16"/>
  <c r="S108" i="17" s="1"/>
  <c r="AD108" i="16"/>
  <c r="R108" i="17" s="1"/>
  <c r="AC108" i="16"/>
  <c r="Q108" i="17" s="1"/>
  <c r="AB108" i="16"/>
  <c r="P108" i="17" s="1"/>
  <c r="AA108" i="16"/>
  <c r="O108" i="17" s="1"/>
  <c r="AG107" i="16"/>
  <c r="U107" i="17" s="1"/>
  <c r="AF107" i="16"/>
  <c r="T107" i="17" s="1"/>
  <c r="AE107" i="16"/>
  <c r="S107" i="17" s="1"/>
  <c r="AD107" i="16"/>
  <c r="R107" i="17" s="1"/>
  <c r="AC107" i="16"/>
  <c r="Q107" i="17" s="1"/>
  <c r="AB107" i="16"/>
  <c r="P107" i="17" s="1"/>
  <c r="AA107" i="16"/>
  <c r="O107" i="17" s="1"/>
  <c r="AG106" i="16"/>
  <c r="U106" i="17" s="1"/>
  <c r="AF106" i="16"/>
  <c r="T106" i="17" s="1"/>
  <c r="AE106" i="16"/>
  <c r="S106" i="17" s="1"/>
  <c r="AD106" i="16"/>
  <c r="R106" i="17" s="1"/>
  <c r="AC106" i="16"/>
  <c r="Q106" i="17" s="1"/>
  <c r="AB106" i="16"/>
  <c r="P106" i="17" s="1"/>
  <c r="AA106" i="16"/>
  <c r="O106" i="17" s="1"/>
  <c r="AG105" i="16"/>
  <c r="U105" i="17" s="1"/>
  <c r="AF105" i="16"/>
  <c r="T105" i="17" s="1"/>
  <c r="AE105" i="16"/>
  <c r="S105" i="17" s="1"/>
  <c r="AD105" i="16"/>
  <c r="R105" i="17" s="1"/>
  <c r="AC105" i="16"/>
  <c r="Q105" i="17" s="1"/>
  <c r="AB105" i="16"/>
  <c r="P105" i="17" s="1"/>
  <c r="AA105" i="16"/>
  <c r="O105" i="17" s="1"/>
  <c r="AG104" i="16"/>
  <c r="U104" i="17" s="1"/>
  <c r="AF104" i="16"/>
  <c r="T104" i="17" s="1"/>
  <c r="AE104" i="16"/>
  <c r="S104" i="17" s="1"/>
  <c r="AD104" i="16"/>
  <c r="R104" i="17" s="1"/>
  <c r="AC104" i="16"/>
  <c r="Q104" i="17" s="1"/>
  <c r="AB104" i="16"/>
  <c r="P104" i="17" s="1"/>
  <c r="AA104" i="16"/>
  <c r="O104" i="17" s="1"/>
  <c r="AG103" i="16"/>
  <c r="U103" i="17" s="1"/>
  <c r="AF103" i="16"/>
  <c r="T103" i="17" s="1"/>
  <c r="AE103" i="16"/>
  <c r="S103" i="17" s="1"/>
  <c r="AD103" i="16"/>
  <c r="R103" i="17" s="1"/>
  <c r="AC103" i="16"/>
  <c r="Q103" i="17" s="1"/>
  <c r="AB103" i="16"/>
  <c r="P103" i="17" s="1"/>
  <c r="AA103" i="16"/>
  <c r="O103" i="17" s="1"/>
  <c r="AG102" i="16"/>
  <c r="U102" i="17" s="1"/>
  <c r="AF102" i="16"/>
  <c r="T102" i="17" s="1"/>
  <c r="AE102" i="16"/>
  <c r="S102" i="17" s="1"/>
  <c r="AD102" i="16"/>
  <c r="R102" i="17" s="1"/>
  <c r="AC102" i="16"/>
  <c r="Q102" i="17" s="1"/>
  <c r="AB102" i="16"/>
  <c r="P102" i="17" s="1"/>
  <c r="AA102" i="16"/>
  <c r="O102" i="17" s="1"/>
  <c r="AG101" i="16"/>
  <c r="U101" i="17" s="1"/>
  <c r="AF101" i="16"/>
  <c r="T101" i="17" s="1"/>
  <c r="AE101" i="16"/>
  <c r="S101" i="17" s="1"/>
  <c r="AD101" i="16"/>
  <c r="R101" i="17" s="1"/>
  <c r="AC101" i="16"/>
  <c r="Q101" i="17" s="1"/>
  <c r="AB101" i="16"/>
  <c r="P101" i="17" s="1"/>
  <c r="AA101" i="16"/>
  <c r="O101" i="17" s="1"/>
  <c r="AG100" i="16"/>
  <c r="U100" i="17" s="1"/>
  <c r="AF100" i="16"/>
  <c r="T100" i="17" s="1"/>
  <c r="AE100" i="16"/>
  <c r="S100" i="17" s="1"/>
  <c r="AD100" i="16"/>
  <c r="R100" i="17" s="1"/>
  <c r="AC100" i="16"/>
  <c r="Q100" i="17" s="1"/>
  <c r="AB100" i="16"/>
  <c r="P100" i="17" s="1"/>
  <c r="AA100" i="16"/>
  <c r="O100" i="17" s="1"/>
  <c r="AG99" i="16"/>
  <c r="U99" i="17" s="1"/>
  <c r="AF99" i="16"/>
  <c r="T99" i="17" s="1"/>
  <c r="AE99" i="16"/>
  <c r="S99" i="17" s="1"/>
  <c r="AD99" i="16"/>
  <c r="R99" i="17" s="1"/>
  <c r="AC99" i="16"/>
  <c r="Q99" i="17" s="1"/>
  <c r="AB99" i="16"/>
  <c r="P99" i="17" s="1"/>
  <c r="AA99" i="16"/>
  <c r="O99" i="17" s="1"/>
  <c r="AG98" i="16"/>
  <c r="U98" i="17" s="1"/>
  <c r="AF98" i="16"/>
  <c r="T98" i="17" s="1"/>
  <c r="AE98" i="16"/>
  <c r="S98" i="17" s="1"/>
  <c r="AD98" i="16"/>
  <c r="R98" i="17" s="1"/>
  <c r="AC98" i="16"/>
  <c r="Q98" i="17" s="1"/>
  <c r="AB98" i="16"/>
  <c r="P98" i="17" s="1"/>
  <c r="AA98" i="16"/>
  <c r="O98" i="17" s="1"/>
  <c r="AG97" i="16"/>
  <c r="U97" i="17" s="1"/>
  <c r="AF97" i="16"/>
  <c r="T97" i="17" s="1"/>
  <c r="AE97" i="16"/>
  <c r="S97" i="17" s="1"/>
  <c r="AD97" i="16"/>
  <c r="R97" i="17" s="1"/>
  <c r="AC97" i="16"/>
  <c r="Q97" i="17" s="1"/>
  <c r="AB97" i="16"/>
  <c r="P97" i="17" s="1"/>
  <c r="AA97" i="16"/>
  <c r="O97" i="17" s="1"/>
  <c r="AG96" i="16"/>
  <c r="U96" i="17" s="1"/>
  <c r="AF96" i="16"/>
  <c r="T96" i="17" s="1"/>
  <c r="AE96" i="16"/>
  <c r="S96" i="17" s="1"/>
  <c r="AD96" i="16"/>
  <c r="R96" i="17" s="1"/>
  <c r="AC96" i="16"/>
  <c r="Q96" i="17" s="1"/>
  <c r="AB96" i="16"/>
  <c r="P96" i="17" s="1"/>
  <c r="AA96" i="16"/>
  <c r="O96" i="17" s="1"/>
  <c r="AG95" i="16"/>
  <c r="U95" i="17" s="1"/>
  <c r="AF95" i="16"/>
  <c r="T95" i="17" s="1"/>
  <c r="AE95" i="16"/>
  <c r="S95" i="17" s="1"/>
  <c r="AD95" i="16"/>
  <c r="R95" i="17" s="1"/>
  <c r="AC95" i="16"/>
  <c r="Q95" i="17" s="1"/>
  <c r="AB95" i="16"/>
  <c r="P95" i="17" s="1"/>
  <c r="AA95" i="16"/>
  <c r="O95" i="17" s="1"/>
  <c r="AG94" i="16"/>
  <c r="U94" i="17" s="1"/>
  <c r="AF94" i="16"/>
  <c r="T94" i="17" s="1"/>
  <c r="AE94" i="16"/>
  <c r="S94" i="17" s="1"/>
  <c r="AD94" i="16"/>
  <c r="R94" i="17" s="1"/>
  <c r="AC94" i="16"/>
  <c r="Q94" i="17" s="1"/>
  <c r="AB94" i="16"/>
  <c r="P94" i="17" s="1"/>
  <c r="AA94" i="16"/>
  <c r="O94" i="17" s="1"/>
  <c r="AG93" i="16"/>
  <c r="U93" i="17" s="1"/>
  <c r="AF93" i="16"/>
  <c r="T93" i="17" s="1"/>
  <c r="AE93" i="16"/>
  <c r="S93" i="17" s="1"/>
  <c r="AD93" i="16"/>
  <c r="R93" i="17" s="1"/>
  <c r="AC93" i="16"/>
  <c r="Q93" i="17" s="1"/>
  <c r="AB93" i="16"/>
  <c r="P93" i="17" s="1"/>
  <c r="AA93" i="16"/>
  <c r="O93" i="17" s="1"/>
  <c r="AG92" i="16"/>
  <c r="U92" i="17" s="1"/>
  <c r="AF92" i="16"/>
  <c r="T92" i="17" s="1"/>
  <c r="AE92" i="16"/>
  <c r="S92" i="17" s="1"/>
  <c r="AD92" i="16"/>
  <c r="R92" i="17" s="1"/>
  <c r="AC92" i="16"/>
  <c r="Q92" i="17" s="1"/>
  <c r="AB92" i="16"/>
  <c r="P92" i="17" s="1"/>
  <c r="AA92" i="16"/>
  <c r="O92" i="17" s="1"/>
  <c r="AG91" i="16"/>
  <c r="U91" i="17" s="1"/>
  <c r="AF91" i="16"/>
  <c r="T91" i="17" s="1"/>
  <c r="AE91" i="16"/>
  <c r="S91" i="17" s="1"/>
  <c r="AD91" i="16"/>
  <c r="R91" i="17" s="1"/>
  <c r="AC91" i="16"/>
  <c r="Q91" i="17" s="1"/>
  <c r="AB91" i="16"/>
  <c r="P91" i="17" s="1"/>
  <c r="AA91" i="16"/>
  <c r="O91" i="17" s="1"/>
  <c r="AG90" i="16"/>
  <c r="U90" i="17" s="1"/>
  <c r="AF90" i="16"/>
  <c r="T90" i="17" s="1"/>
  <c r="AE90" i="16"/>
  <c r="S90" i="17" s="1"/>
  <c r="AD90" i="16"/>
  <c r="R90" i="17" s="1"/>
  <c r="AC90" i="16"/>
  <c r="Q90" i="17" s="1"/>
  <c r="AB90" i="16"/>
  <c r="P90" i="17" s="1"/>
  <c r="AA90" i="16"/>
  <c r="O90" i="17" s="1"/>
  <c r="AG89" i="16"/>
  <c r="U89" i="17" s="1"/>
  <c r="AF89" i="16"/>
  <c r="T89" i="17" s="1"/>
  <c r="AE89" i="16"/>
  <c r="S89" i="17" s="1"/>
  <c r="AD89" i="16"/>
  <c r="R89" i="17" s="1"/>
  <c r="AC89" i="16"/>
  <c r="Q89" i="17" s="1"/>
  <c r="AB89" i="16"/>
  <c r="P89" i="17" s="1"/>
  <c r="AA89" i="16"/>
  <c r="O89" i="17" s="1"/>
  <c r="AG88" i="16"/>
  <c r="U88" i="17" s="1"/>
  <c r="AF88" i="16"/>
  <c r="T88" i="17" s="1"/>
  <c r="AE88" i="16"/>
  <c r="S88" i="17" s="1"/>
  <c r="AD88" i="16"/>
  <c r="R88" i="17" s="1"/>
  <c r="AC88" i="16"/>
  <c r="Q88" i="17" s="1"/>
  <c r="AB88" i="16"/>
  <c r="P88" i="17" s="1"/>
  <c r="AA88" i="16"/>
  <c r="O88" i="17" s="1"/>
  <c r="AG87" i="16"/>
  <c r="U87" i="17" s="1"/>
  <c r="AF87" i="16"/>
  <c r="T87" i="17" s="1"/>
  <c r="AE87" i="16"/>
  <c r="S87" i="17" s="1"/>
  <c r="AD87" i="16"/>
  <c r="R87" i="17" s="1"/>
  <c r="AC87" i="16"/>
  <c r="Q87" i="17" s="1"/>
  <c r="AB87" i="16"/>
  <c r="P87" i="17" s="1"/>
  <c r="AA87" i="16"/>
  <c r="O87" i="17" s="1"/>
  <c r="AG86" i="16"/>
  <c r="U86" i="17" s="1"/>
  <c r="AF86" i="16"/>
  <c r="T86" i="17" s="1"/>
  <c r="AE86" i="16"/>
  <c r="S86" i="17" s="1"/>
  <c r="AD86" i="16"/>
  <c r="R86" i="17" s="1"/>
  <c r="AC86" i="16"/>
  <c r="Q86" i="17" s="1"/>
  <c r="AB86" i="16"/>
  <c r="P86" i="17" s="1"/>
  <c r="AA86" i="16"/>
  <c r="O86" i="17" s="1"/>
  <c r="AG85" i="16"/>
  <c r="U85" i="17" s="1"/>
  <c r="AF85" i="16"/>
  <c r="T85" i="17" s="1"/>
  <c r="AE85" i="16"/>
  <c r="S85" i="17" s="1"/>
  <c r="AD85" i="16"/>
  <c r="R85" i="17" s="1"/>
  <c r="AC85" i="16"/>
  <c r="Q85" i="17" s="1"/>
  <c r="AB85" i="16"/>
  <c r="P85" i="17" s="1"/>
  <c r="AA85" i="16"/>
  <c r="O85" i="17" s="1"/>
  <c r="AG84" i="16"/>
  <c r="U84" i="17" s="1"/>
  <c r="AF84" i="16"/>
  <c r="T84" i="17" s="1"/>
  <c r="AE84" i="16"/>
  <c r="S84" i="17" s="1"/>
  <c r="AD84" i="16"/>
  <c r="R84" i="17" s="1"/>
  <c r="AC84" i="16"/>
  <c r="Q84" i="17" s="1"/>
  <c r="AB84" i="16"/>
  <c r="P84" i="17" s="1"/>
  <c r="AA84" i="16"/>
  <c r="O84" i="17" s="1"/>
  <c r="AG83" i="16"/>
  <c r="U83" i="17" s="1"/>
  <c r="AF83" i="16"/>
  <c r="T83" i="17" s="1"/>
  <c r="AE83" i="16"/>
  <c r="S83" i="17" s="1"/>
  <c r="AD83" i="16"/>
  <c r="R83" i="17" s="1"/>
  <c r="AC83" i="16"/>
  <c r="Q83" i="17" s="1"/>
  <c r="AB83" i="16"/>
  <c r="P83" i="17" s="1"/>
  <c r="AA83" i="16"/>
  <c r="O83" i="17" s="1"/>
  <c r="AG82" i="16"/>
  <c r="U82" i="17" s="1"/>
  <c r="AF82" i="16"/>
  <c r="T82" i="17" s="1"/>
  <c r="AE82" i="16"/>
  <c r="S82" i="17" s="1"/>
  <c r="AD82" i="16"/>
  <c r="R82" i="17" s="1"/>
  <c r="AC82" i="16"/>
  <c r="Q82" i="17" s="1"/>
  <c r="AB82" i="16"/>
  <c r="P82" i="17" s="1"/>
  <c r="AA82" i="16"/>
  <c r="O82" i="17" s="1"/>
  <c r="AG81" i="16"/>
  <c r="U81" i="17" s="1"/>
  <c r="AF81" i="16"/>
  <c r="T81" i="17" s="1"/>
  <c r="AE81" i="16"/>
  <c r="S81" i="17" s="1"/>
  <c r="AD81" i="16"/>
  <c r="R81" i="17" s="1"/>
  <c r="AC81" i="16"/>
  <c r="Q81" i="17" s="1"/>
  <c r="AB81" i="16"/>
  <c r="P81" i="17" s="1"/>
  <c r="AA81" i="16"/>
  <c r="O81" i="17" s="1"/>
  <c r="AG80" i="16"/>
  <c r="U80" i="17" s="1"/>
  <c r="AF80" i="16"/>
  <c r="T80" i="17" s="1"/>
  <c r="AE80" i="16"/>
  <c r="S80" i="17" s="1"/>
  <c r="AD80" i="16"/>
  <c r="R80" i="17" s="1"/>
  <c r="AC80" i="16"/>
  <c r="Q80" i="17" s="1"/>
  <c r="AB80" i="16"/>
  <c r="P80" i="17" s="1"/>
  <c r="AA80" i="16"/>
  <c r="O80" i="17" s="1"/>
  <c r="AG79" i="16"/>
  <c r="U79" i="17" s="1"/>
  <c r="AF79" i="16"/>
  <c r="T79" i="17" s="1"/>
  <c r="AE79" i="16"/>
  <c r="S79" i="17" s="1"/>
  <c r="AD79" i="16"/>
  <c r="R79" i="17" s="1"/>
  <c r="AC79" i="16"/>
  <c r="Q79" i="17" s="1"/>
  <c r="AB79" i="16"/>
  <c r="P79" i="17" s="1"/>
  <c r="AA79" i="16"/>
  <c r="O79" i="17" s="1"/>
  <c r="AG78" i="16"/>
  <c r="U78" i="17" s="1"/>
  <c r="AF78" i="16"/>
  <c r="T78" i="17" s="1"/>
  <c r="AE78" i="16"/>
  <c r="S78" i="17" s="1"/>
  <c r="AD78" i="16"/>
  <c r="R78" i="17" s="1"/>
  <c r="AC78" i="16"/>
  <c r="Q78" i="17" s="1"/>
  <c r="AB78" i="16"/>
  <c r="P78" i="17" s="1"/>
  <c r="AA78" i="16"/>
  <c r="O78" i="17" s="1"/>
  <c r="AG77" i="16"/>
  <c r="U77" i="17" s="1"/>
  <c r="AF77" i="16"/>
  <c r="T77" i="17" s="1"/>
  <c r="AE77" i="16"/>
  <c r="S77" i="17" s="1"/>
  <c r="AD77" i="16"/>
  <c r="R77" i="17" s="1"/>
  <c r="AC77" i="16"/>
  <c r="Q77" i="17" s="1"/>
  <c r="AB77" i="16"/>
  <c r="P77" i="17" s="1"/>
  <c r="AA77" i="16"/>
  <c r="O77" i="17" s="1"/>
  <c r="AG76" i="16"/>
  <c r="U76" i="17" s="1"/>
  <c r="AF76" i="16"/>
  <c r="T76" i="17" s="1"/>
  <c r="AE76" i="16"/>
  <c r="S76" i="17" s="1"/>
  <c r="AD76" i="16"/>
  <c r="R76" i="17" s="1"/>
  <c r="AC76" i="16"/>
  <c r="Q76" i="17" s="1"/>
  <c r="AB76" i="16"/>
  <c r="P76" i="17" s="1"/>
  <c r="AA76" i="16"/>
  <c r="O76" i="17" s="1"/>
  <c r="AG75" i="16"/>
  <c r="U75" i="17" s="1"/>
  <c r="AF75" i="16"/>
  <c r="T75" i="17" s="1"/>
  <c r="AE75" i="16"/>
  <c r="S75" i="17" s="1"/>
  <c r="AD75" i="16"/>
  <c r="R75" i="17" s="1"/>
  <c r="AC75" i="16"/>
  <c r="Q75" i="17" s="1"/>
  <c r="AB75" i="16"/>
  <c r="P75" i="17" s="1"/>
  <c r="AA75" i="16"/>
  <c r="O75" i="17" s="1"/>
  <c r="AG74" i="16"/>
  <c r="U74" i="17" s="1"/>
  <c r="AF74" i="16"/>
  <c r="T74" i="17" s="1"/>
  <c r="AE74" i="16"/>
  <c r="S74" i="17" s="1"/>
  <c r="AD74" i="16"/>
  <c r="R74" i="17" s="1"/>
  <c r="AC74" i="16"/>
  <c r="Q74" i="17" s="1"/>
  <c r="AB74" i="16"/>
  <c r="P74" i="17" s="1"/>
  <c r="AA74" i="16"/>
  <c r="O74" i="17" s="1"/>
  <c r="AG73" i="16"/>
  <c r="U73" i="17" s="1"/>
  <c r="AF73" i="16"/>
  <c r="T73" i="17" s="1"/>
  <c r="AE73" i="16"/>
  <c r="S73" i="17" s="1"/>
  <c r="AD73" i="16"/>
  <c r="R73" i="17" s="1"/>
  <c r="AC73" i="16"/>
  <c r="Q73" i="17" s="1"/>
  <c r="AB73" i="16"/>
  <c r="P73" i="17" s="1"/>
  <c r="AA73" i="16"/>
  <c r="O73" i="17" s="1"/>
  <c r="AG72" i="16"/>
  <c r="U72" i="17" s="1"/>
  <c r="AF72" i="16"/>
  <c r="T72" i="17" s="1"/>
  <c r="AE72" i="16"/>
  <c r="S72" i="17" s="1"/>
  <c r="AD72" i="16"/>
  <c r="R72" i="17" s="1"/>
  <c r="AC72" i="16"/>
  <c r="Q72" i="17" s="1"/>
  <c r="AB72" i="16"/>
  <c r="P72" i="17" s="1"/>
  <c r="AA72" i="16"/>
  <c r="O72" i="17" s="1"/>
  <c r="AG71" i="16"/>
  <c r="U71" i="17" s="1"/>
  <c r="AF71" i="16"/>
  <c r="T71" i="17" s="1"/>
  <c r="AE71" i="16"/>
  <c r="S71" i="17" s="1"/>
  <c r="AD71" i="16"/>
  <c r="R71" i="17" s="1"/>
  <c r="AC71" i="16"/>
  <c r="Q71" i="17" s="1"/>
  <c r="AB71" i="16"/>
  <c r="P71" i="17" s="1"/>
  <c r="AA71" i="16"/>
  <c r="O71" i="17" s="1"/>
  <c r="AG70" i="16"/>
  <c r="U70" i="17" s="1"/>
  <c r="AF70" i="16"/>
  <c r="T70" i="17" s="1"/>
  <c r="AE70" i="16"/>
  <c r="S70" i="17" s="1"/>
  <c r="AD70" i="16"/>
  <c r="R70" i="17" s="1"/>
  <c r="AC70" i="16"/>
  <c r="Q70" i="17" s="1"/>
  <c r="AB70" i="16"/>
  <c r="P70" i="17" s="1"/>
  <c r="AA70" i="16"/>
  <c r="O70" i="17" s="1"/>
  <c r="AG69" i="16"/>
  <c r="U69" i="17" s="1"/>
  <c r="AF69" i="16"/>
  <c r="T69" i="17" s="1"/>
  <c r="AE69" i="16"/>
  <c r="S69" i="17" s="1"/>
  <c r="AD69" i="16"/>
  <c r="R69" i="17" s="1"/>
  <c r="AC69" i="16"/>
  <c r="Q69" i="17" s="1"/>
  <c r="AB69" i="16"/>
  <c r="P69" i="17" s="1"/>
  <c r="AA69" i="16"/>
  <c r="O69" i="17" s="1"/>
  <c r="AG68" i="16"/>
  <c r="U68" i="17" s="1"/>
  <c r="AF68" i="16"/>
  <c r="T68" i="17" s="1"/>
  <c r="AE68" i="16"/>
  <c r="S68" i="17" s="1"/>
  <c r="AD68" i="16"/>
  <c r="R68" i="17" s="1"/>
  <c r="AC68" i="16"/>
  <c r="Q68" i="17" s="1"/>
  <c r="AB68" i="16"/>
  <c r="P68" i="17" s="1"/>
  <c r="AA68" i="16"/>
  <c r="O68" i="17" s="1"/>
  <c r="AG67" i="16"/>
  <c r="U67" i="17" s="1"/>
  <c r="AF67" i="16"/>
  <c r="T67" i="17" s="1"/>
  <c r="AE67" i="16"/>
  <c r="S67" i="17" s="1"/>
  <c r="AD67" i="16"/>
  <c r="R67" i="17" s="1"/>
  <c r="AC67" i="16"/>
  <c r="Q67" i="17" s="1"/>
  <c r="AB67" i="16"/>
  <c r="P67" i="17" s="1"/>
  <c r="AA67" i="16"/>
  <c r="O67" i="17" s="1"/>
  <c r="AG66" i="16"/>
  <c r="U66" i="17" s="1"/>
  <c r="AF66" i="16"/>
  <c r="T66" i="17" s="1"/>
  <c r="AE66" i="16"/>
  <c r="S66" i="17" s="1"/>
  <c r="AD66" i="16"/>
  <c r="R66" i="17" s="1"/>
  <c r="AC66" i="16"/>
  <c r="Q66" i="17" s="1"/>
  <c r="AB66" i="16"/>
  <c r="P66" i="17" s="1"/>
  <c r="AA66" i="16"/>
  <c r="O66" i="17" s="1"/>
  <c r="AG65" i="16"/>
  <c r="U65" i="17" s="1"/>
  <c r="AF65" i="16"/>
  <c r="T65" i="17" s="1"/>
  <c r="AE65" i="16"/>
  <c r="S65" i="17" s="1"/>
  <c r="AD65" i="16"/>
  <c r="R65" i="17" s="1"/>
  <c r="AC65" i="16"/>
  <c r="Q65" i="17" s="1"/>
  <c r="AB65" i="16"/>
  <c r="P65" i="17" s="1"/>
  <c r="AA65" i="16"/>
  <c r="O65" i="17" s="1"/>
  <c r="AG64" i="16"/>
  <c r="U64" i="17" s="1"/>
  <c r="AF64" i="16"/>
  <c r="T64" i="17" s="1"/>
  <c r="AE64" i="16"/>
  <c r="S64" i="17" s="1"/>
  <c r="AD64" i="16"/>
  <c r="R64" i="17" s="1"/>
  <c r="AC64" i="16"/>
  <c r="Q64" i="17" s="1"/>
  <c r="AB64" i="16"/>
  <c r="P64" i="17" s="1"/>
  <c r="AA64" i="16"/>
  <c r="O64" i="17" s="1"/>
  <c r="AG63" i="16"/>
  <c r="U63" i="17" s="1"/>
  <c r="AF63" i="16"/>
  <c r="T63" i="17" s="1"/>
  <c r="AE63" i="16"/>
  <c r="S63" i="17" s="1"/>
  <c r="AD63" i="16"/>
  <c r="R63" i="17" s="1"/>
  <c r="AC63" i="16"/>
  <c r="Q63" i="17" s="1"/>
  <c r="AB63" i="16"/>
  <c r="P63" i="17" s="1"/>
  <c r="AA63" i="16"/>
  <c r="O63" i="17" s="1"/>
  <c r="AG62" i="16"/>
  <c r="U62" i="17" s="1"/>
  <c r="AF62" i="16"/>
  <c r="T62" i="17" s="1"/>
  <c r="AE62" i="16"/>
  <c r="S62" i="17" s="1"/>
  <c r="AD62" i="16"/>
  <c r="R62" i="17" s="1"/>
  <c r="AC62" i="16"/>
  <c r="Q62" i="17" s="1"/>
  <c r="AB62" i="16"/>
  <c r="P62" i="17" s="1"/>
  <c r="AA62" i="16"/>
  <c r="O62" i="17" s="1"/>
  <c r="AG61" i="16"/>
  <c r="U61" i="17" s="1"/>
  <c r="AF61" i="16"/>
  <c r="T61" i="17" s="1"/>
  <c r="AE61" i="16"/>
  <c r="S61" i="17" s="1"/>
  <c r="AD61" i="16"/>
  <c r="R61" i="17" s="1"/>
  <c r="AC61" i="16"/>
  <c r="Q61" i="17" s="1"/>
  <c r="AB61" i="16"/>
  <c r="P61" i="17" s="1"/>
  <c r="AA61" i="16"/>
  <c r="O61" i="17" s="1"/>
  <c r="AG60" i="16"/>
  <c r="U60" i="17" s="1"/>
  <c r="AF60" i="16"/>
  <c r="T60" i="17" s="1"/>
  <c r="AE60" i="16"/>
  <c r="S60" i="17" s="1"/>
  <c r="AD60" i="16"/>
  <c r="R60" i="17" s="1"/>
  <c r="AC60" i="16"/>
  <c r="Q60" i="17" s="1"/>
  <c r="AB60" i="16"/>
  <c r="P60" i="17" s="1"/>
  <c r="AA60" i="16"/>
  <c r="O60" i="17" s="1"/>
  <c r="AG59" i="16"/>
  <c r="U59" i="17" s="1"/>
  <c r="AF59" i="16"/>
  <c r="T59" i="17" s="1"/>
  <c r="AE59" i="16"/>
  <c r="S59" i="17" s="1"/>
  <c r="AD59" i="16"/>
  <c r="R59" i="17" s="1"/>
  <c r="AC59" i="16"/>
  <c r="Q59" i="17" s="1"/>
  <c r="AB59" i="16"/>
  <c r="P59" i="17" s="1"/>
  <c r="AA59" i="16"/>
  <c r="O59" i="17" s="1"/>
  <c r="AG58" i="16"/>
  <c r="U58" i="17" s="1"/>
  <c r="AF58" i="16"/>
  <c r="T58" i="17" s="1"/>
  <c r="AE58" i="16"/>
  <c r="S58" i="17" s="1"/>
  <c r="AD58" i="16"/>
  <c r="R58" i="17" s="1"/>
  <c r="AC58" i="16"/>
  <c r="Q58" i="17" s="1"/>
  <c r="AB58" i="16"/>
  <c r="P58" i="17" s="1"/>
  <c r="AA58" i="16"/>
  <c r="O58" i="17" s="1"/>
  <c r="AG57" i="16"/>
  <c r="U57" i="17" s="1"/>
  <c r="AF57" i="16"/>
  <c r="T57" i="17" s="1"/>
  <c r="AE57" i="16"/>
  <c r="S57" i="17" s="1"/>
  <c r="AD57" i="16"/>
  <c r="R57" i="17" s="1"/>
  <c r="AC57" i="16"/>
  <c r="Q57" i="17" s="1"/>
  <c r="AB57" i="16"/>
  <c r="P57" i="17" s="1"/>
  <c r="AA57" i="16"/>
  <c r="O57" i="17" s="1"/>
  <c r="AG56" i="16"/>
  <c r="U56" i="17" s="1"/>
  <c r="AF56" i="16"/>
  <c r="T56" i="17" s="1"/>
  <c r="AE56" i="16"/>
  <c r="S56" i="17" s="1"/>
  <c r="AD56" i="16"/>
  <c r="R56" i="17" s="1"/>
  <c r="AC56" i="16"/>
  <c r="Q56" i="17" s="1"/>
  <c r="AB56" i="16"/>
  <c r="P56" i="17" s="1"/>
  <c r="AA56" i="16"/>
  <c r="O56" i="17" s="1"/>
  <c r="AG55" i="16"/>
  <c r="U55" i="17" s="1"/>
  <c r="AF55" i="16"/>
  <c r="T55" i="17" s="1"/>
  <c r="AE55" i="16"/>
  <c r="S55" i="17" s="1"/>
  <c r="AD55" i="16"/>
  <c r="R55" i="17" s="1"/>
  <c r="AC55" i="16"/>
  <c r="Q55" i="17" s="1"/>
  <c r="AB55" i="16"/>
  <c r="P55" i="17" s="1"/>
  <c r="AA55" i="16"/>
  <c r="O55" i="17" s="1"/>
  <c r="AG54" i="16"/>
  <c r="U54" i="17" s="1"/>
  <c r="AF54" i="16"/>
  <c r="T54" i="17" s="1"/>
  <c r="AE54" i="16"/>
  <c r="S54" i="17" s="1"/>
  <c r="AD54" i="16"/>
  <c r="R54" i="17" s="1"/>
  <c r="AC54" i="16"/>
  <c r="Q54" i="17" s="1"/>
  <c r="AB54" i="16"/>
  <c r="P54" i="17" s="1"/>
  <c r="AA54" i="16"/>
  <c r="O54" i="17" s="1"/>
  <c r="AG53" i="16"/>
  <c r="U53" i="17" s="1"/>
  <c r="AF53" i="16"/>
  <c r="T53" i="17" s="1"/>
  <c r="AE53" i="16"/>
  <c r="S53" i="17" s="1"/>
  <c r="AD53" i="16"/>
  <c r="R53" i="17" s="1"/>
  <c r="AC53" i="16"/>
  <c r="Q53" i="17" s="1"/>
  <c r="AB53" i="16"/>
  <c r="P53" i="17" s="1"/>
  <c r="AA53" i="16"/>
  <c r="O53" i="17" s="1"/>
  <c r="AG52" i="16"/>
  <c r="U52" i="17" s="1"/>
  <c r="AF52" i="16"/>
  <c r="T52" i="17" s="1"/>
  <c r="AE52" i="16"/>
  <c r="S52" i="17" s="1"/>
  <c r="AD52" i="16"/>
  <c r="R52" i="17" s="1"/>
  <c r="AC52" i="16"/>
  <c r="Q52" i="17" s="1"/>
  <c r="AB52" i="16"/>
  <c r="P52" i="17" s="1"/>
  <c r="AA52" i="16"/>
  <c r="O52" i="17" s="1"/>
  <c r="AG51" i="16"/>
  <c r="U51" i="17" s="1"/>
  <c r="AF51" i="16"/>
  <c r="T51" i="17" s="1"/>
  <c r="AE51" i="16"/>
  <c r="S51" i="17" s="1"/>
  <c r="AD51" i="16"/>
  <c r="R51" i="17" s="1"/>
  <c r="AC51" i="16"/>
  <c r="Q51" i="17" s="1"/>
  <c r="AB51" i="16"/>
  <c r="P51" i="17" s="1"/>
  <c r="AA51" i="16"/>
  <c r="O51" i="17" s="1"/>
  <c r="AG50" i="16"/>
  <c r="U50" i="17" s="1"/>
  <c r="AF50" i="16"/>
  <c r="T50" i="17" s="1"/>
  <c r="AE50" i="16"/>
  <c r="S50" i="17" s="1"/>
  <c r="AD50" i="16"/>
  <c r="R50" i="17" s="1"/>
  <c r="AC50" i="16"/>
  <c r="Q50" i="17" s="1"/>
  <c r="AB50" i="16"/>
  <c r="P50" i="17" s="1"/>
  <c r="AA50" i="16"/>
  <c r="O50" i="17" s="1"/>
  <c r="AG49" i="16"/>
  <c r="U49" i="17" s="1"/>
  <c r="AF49" i="16"/>
  <c r="T49" i="17" s="1"/>
  <c r="AE49" i="16"/>
  <c r="S49" i="17" s="1"/>
  <c r="AD49" i="16"/>
  <c r="R49" i="17" s="1"/>
  <c r="AC49" i="16"/>
  <c r="Q49" i="17" s="1"/>
  <c r="AB49" i="16"/>
  <c r="P49" i="17" s="1"/>
  <c r="AA49" i="16"/>
  <c r="O49" i="17" s="1"/>
  <c r="AG48" i="16"/>
  <c r="U48" i="17" s="1"/>
  <c r="AF48" i="16"/>
  <c r="T48" i="17" s="1"/>
  <c r="AE48" i="16"/>
  <c r="S48" i="17" s="1"/>
  <c r="AD48" i="16"/>
  <c r="R48" i="17" s="1"/>
  <c r="AC48" i="16"/>
  <c r="Q48" i="17" s="1"/>
  <c r="AB48" i="16"/>
  <c r="P48" i="17" s="1"/>
  <c r="AA48" i="16"/>
  <c r="O48" i="17" s="1"/>
  <c r="AG47" i="16"/>
  <c r="U47" i="17" s="1"/>
  <c r="AF47" i="16"/>
  <c r="T47" i="17" s="1"/>
  <c r="AE47" i="16"/>
  <c r="S47" i="17" s="1"/>
  <c r="AD47" i="16"/>
  <c r="R47" i="17" s="1"/>
  <c r="AC47" i="16"/>
  <c r="Q47" i="17" s="1"/>
  <c r="AB47" i="16"/>
  <c r="P47" i="17" s="1"/>
  <c r="AA47" i="16"/>
  <c r="O47" i="17" s="1"/>
  <c r="AG46" i="16"/>
  <c r="U46" i="17" s="1"/>
  <c r="AF46" i="16"/>
  <c r="T46" i="17" s="1"/>
  <c r="AE46" i="16"/>
  <c r="S46" i="17" s="1"/>
  <c r="AD46" i="16"/>
  <c r="R46" i="17" s="1"/>
  <c r="AC46" i="16"/>
  <c r="Q46" i="17" s="1"/>
  <c r="AB46" i="16"/>
  <c r="P46" i="17" s="1"/>
  <c r="AA46" i="16"/>
  <c r="O46" i="17" s="1"/>
  <c r="AG45" i="16"/>
  <c r="U45" i="17" s="1"/>
  <c r="AF45" i="16"/>
  <c r="T45" i="17" s="1"/>
  <c r="AE45" i="16"/>
  <c r="S45" i="17" s="1"/>
  <c r="AD45" i="16"/>
  <c r="R45" i="17" s="1"/>
  <c r="AC45" i="16"/>
  <c r="Q45" i="17" s="1"/>
  <c r="AB45" i="16"/>
  <c r="P45" i="17" s="1"/>
  <c r="AA45" i="16"/>
  <c r="O45" i="17" s="1"/>
  <c r="AG44" i="16"/>
  <c r="U44" i="17" s="1"/>
  <c r="AF44" i="16"/>
  <c r="T44" i="17" s="1"/>
  <c r="AE44" i="16"/>
  <c r="S44" i="17" s="1"/>
  <c r="AD44" i="16"/>
  <c r="R44" i="17" s="1"/>
  <c r="AC44" i="16"/>
  <c r="Q44" i="17" s="1"/>
  <c r="AB44" i="16"/>
  <c r="P44" i="17" s="1"/>
  <c r="AA44" i="16"/>
  <c r="O44" i="17" s="1"/>
  <c r="AG43" i="16"/>
  <c r="U43" i="17" s="1"/>
  <c r="AF43" i="16"/>
  <c r="T43" i="17" s="1"/>
  <c r="AE43" i="16"/>
  <c r="S43" i="17" s="1"/>
  <c r="AD43" i="16"/>
  <c r="R43" i="17" s="1"/>
  <c r="AC43" i="16"/>
  <c r="Q43" i="17" s="1"/>
  <c r="AB43" i="16"/>
  <c r="P43" i="17" s="1"/>
  <c r="AA43" i="16"/>
  <c r="O43" i="17" s="1"/>
  <c r="AG42" i="16"/>
  <c r="U42" i="17" s="1"/>
  <c r="AF42" i="16"/>
  <c r="T42" i="17" s="1"/>
  <c r="AE42" i="16"/>
  <c r="S42" i="17" s="1"/>
  <c r="AD42" i="16"/>
  <c r="R42" i="17" s="1"/>
  <c r="AC42" i="16"/>
  <c r="Q42" i="17" s="1"/>
  <c r="AB42" i="16"/>
  <c r="P42" i="17" s="1"/>
  <c r="AA42" i="16"/>
  <c r="O42" i="17" s="1"/>
  <c r="AG41" i="16"/>
  <c r="U41" i="17" s="1"/>
  <c r="AF41" i="16"/>
  <c r="T41" i="17" s="1"/>
  <c r="AE41" i="16"/>
  <c r="S41" i="17" s="1"/>
  <c r="AD41" i="16"/>
  <c r="R41" i="17" s="1"/>
  <c r="AC41" i="16"/>
  <c r="Q41" i="17" s="1"/>
  <c r="AB41" i="16"/>
  <c r="P41" i="17" s="1"/>
  <c r="AA41" i="16"/>
  <c r="O41" i="17" s="1"/>
  <c r="AG40" i="16"/>
  <c r="U40" i="17" s="1"/>
  <c r="AF40" i="16"/>
  <c r="T40" i="17" s="1"/>
  <c r="AE40" i="16"/>
  <c r="S40" i="17" s="1"/>
  <c r="AD40" i="16"/>
  <c r="R40" i="17" s="1"/>
  <c r="AC40" i="16"/>
  <c r="Q40" i="17" s="1"/>
  <c r="AB40" i="16"/>
  <c r="P40" i="17" s="1"/>
  <c r="AA40" i="16"/>
  <c r="O40" i="17" s="1"/>
  <c r="AG39" i="16"/>
  <c r="U39" i="17" s="1"/>
  <c r="AF39" i="16"/>
  <c r="T39" i="17" s="1"/>
  <c r="AE39" i="16"/>
  <c r="S39" i="17" s="1"/>
  <c r="AD39" i="16"/>
  <c r="R39" i="17" s="1"/>
  <c r="AC39" i="16"/>
  <c r="Q39" i="17" s="1"/>
  <c r="AB39" i="16"/>
  <c r="P39" i="17" s="1"/>
  <c r="AA39" i="16"/>
  <c r="O39" i="17" s="1"/>
  <c r="AG38" i="16"/>
  <c r="U38" i="17" s="1"/>
  <c r="AF38" i="16"/>
  <c r="T38" i="17" s="1"/>
  <c r="AE38" i="16"/>
  <c r="S38" i="17" s="1"/>
  <c r="AD38" i="16"/>
  <c r="R38" i="17" s="1"/>
  <c r="AC38" i="16"/>
  <c r="Q38" i="17" s="1"/>
  <c r="AB38" i="16"/>
  <c r="P38" i="17" s="1"/>
  <c r="AA38" i="16"/>
  <c r="O38" i="17" s="1"/>
  <c r="AG37" i="16"/>
  <c r="U37" i="17" s="1"/>
  <c r="AF37" i="16"/>
  <c r="T37" i="17" s="1"/>
  <c r="AE37" i="16"/>
  <c r="S37" i="17" s="1"/>
  <c r="AD37" i="16"/>
  <c r="R37" i="17" s="1"/>
  <c r="AC37" i="16"/>
  <c r="Q37" i="17" s="1"/>
  <c r="AB37" i="16"/>
  <c r="P37" i="17" s="1"/>
  <c r="AA37" i="16"/>
  <c r="O37" i="17" s="1"/>
  <c r="AG36" i="16"/>
  <c r="U36" i="17" s="1"/>
  <c r="AF36" i="16"/>
  <c r="T36" i="17" s="1"/>
  <c r="AE36" i="16"/>
  <c r="S36" i="17" s="1"/>
  <c r="AD36" i="16"/>
  <c r="R36" i="17" s="1"/>
  <c r="AC36" i="16"/>
  <c r="Q36" i="17" s="1"/>
  <c r="AB36" i="16"/>
  <c r="P36" i="17" s="1"/>
  <c r="AA36" i="16"/>
  <c r="O36" i="17" s="1"/>
  <c r="AG35" i="16"/>
  <c r="U35" i="17" s="1"/>
  <c r="AF35" i="16"/>
  <c r="T35" i="17" s="1"/>
  <c r="AE35" i="16"/>
  <c r="S35" i="17" s="1"/>
  <c r="AD35" i="16"/>
  <c r="R35" i="17" s="1"/>
  <c r="AC35" i="16"/>
  <c r="Q35" i="17" s="1"/>
  <c r="AB35" i="16"/>
  <c r="P35" i="17" s="1"/>
  <c r="AA35" i="16"/>
  <c r="O35" i="17" s="1"/>
  <c r="AG34" i="16"/>
  <c r="U34" i="17" s="1"/>
  <c r="AF34" i="16"/>
  <c r="T34" i="17" s="1"/>
  <c r="AE34" i="16"/>
  <c r="S34" i="17" s="1"/>
  <c r="AD34" i="16"/>
  <c r="R34" i="17" s="1"/>
  <c r="AC34" i="16"/>
  <c r="Q34" i="17" s="1"/>
  <c r="AB34" i="16"/>
  <c r="P34" i="17" s="1"/>
  <c r="AA34" i="16"/>
  <c r="O34" i="17" s="1"/>
  <c r="AG33" i="16"/>
  <c r="U33" i="17" s="1"/>
  <c r="AF33" i="16"/>
  <c r="T33" i="17" s="1"/>
  <c r="AE33" i="16"/>
  <c r="S33" i="17" s="1"/>
  <c r="AD33" i="16"/>
  <c r="R33" i="17" s="1"/>
  <c r="AC33" i="16"/>
  <c r="Q33" i="17" s="1"/>
  <c r="AB33" i="16"/>
  <c r="P33" i="17" s="1"/>
  <c r="AA33" i="16"/>
  <c r="O33" i="17" s="1"/>
  <c r="AG32" i="16"/>
  <c r="U32" i="17" s="1"/>
  <c r="AF32" i="16"/>
  <c r="T32" i="17" s="1"/>
  <c r="AE32" i="16"/>
  <c r="S32" i="17" s="1"/>
  <c r="AD32" i="16"/>
  <c r="R32" i="17" s="1"/>
  <c r="AC32" i="16"/>
  <c r="Q32" i="17" s="1"/>
  <c r="AB32" i="16"/>
  <c r="P32" i="17" s="1"/>
  <c r="AA32" i="16"/>
  <c r="O32" i="17" s="1"/>
  <c r="AG31" i="16"/>
  <c r="U31" i="17" s="1"/>
  <c r="AF31" i="16"/>
  <c r="T31" i="17" s="1"/>
  <c r="AE31" i="16"/>
  <c r="S31" i="17" s="1"/>
  <c r="AD31" i="16"/>
  <c r="R31" i="17" s="1"/>
  <c r="AC31" i="16"/>
  <c r="Q31" i="17" s="1"/>
  <c r="AB31" i="16"/>
  <c r="P31" i="17" s="1"/>
  <c r="AA31" i="16"/>
  <c r="O31" i="17" s="1"/>
  <c r="AG30" i="16"/>
  <c r="U30" i="17" s="1"/>
  <c r="AF30" i="16"/>
  <c r="T30" i="17" s="1"/>
  <c r="AE30" i="16"/>
  <c r="S30" i="17" s="1"/>
  <c r="AD30" i="16"/>
  <c r="R30" i="17" s="1"/>
  <c r="AC30" i="16"/>
  <c r="Q30" i="17" s="1"/>
  <c r="AB30" i="16"/>
  <c r="P30" i="17" s="1"/>
  <c r="AA30" i="16"/>
  <c r="O30" i="17" s="1"/>
  <c r="AG29" i="16"/>
  <c r="U29" i="17" s="1"/>
  <c r="AF29" i="16"/>
  <c r="T29" i="17" s="1"/>
  <c r="AE29" i="16"/>
  <c r="S29" i="17" s="1"/>
  <c r="AD29" i="16"/>
  <c r="R29" i="17" s="1"/>
  <c r="AC29" i="16"/>
  <c r="Q29" i="17" s="1"/>
  <c r="AB29" i="16"/>
  <c r="P29" i="17" s="1"/>
  <c r="AA29" i="16"/>
  <c r="O29" i="17" s="1"/>
  <c r="AG28" i="16"/>
  <c r="U28" i="17" s="1"/>
  <c r="AF28" i="16"/>
  <c r="T28" i="17" s="1"/>
  <c r="AE28" i="16"/>
  <c r="S28" i="17" s="1"/>
  <c r="AD28" i="16"/>
  <c r="R28" i="17" s="1"/>
  <c r="AC28" i="16"/>
  <c r="Q28" i="17" s="1"/>
  <c r="AB28" i="16"/>
  <c r="P28" i="17" s="1"/>
  <c r="AA28" i="16"/>
  <c r="O28" i="17" s="1"/>
  <c r="AG27" i="16"/>
  <c r="U27" i="17" s="1"/>
  <c r="AF27" i="16"/>
  <c r="T27" i="17" s="1"/>
  <c r="AE27" i="16"/>
  <c r="S27" i="17" s="1"/>
  <c r="AD27" i="16"/>
  <c r="R27" i="17" s="1"/>
  <c r="AC27" i="16"/>
  <c r="Q27" i="17" s="1"/>
  <c r="AB27" i="16"/>
  <c r="P27" i="17" s="1"/>
  <c r="AA27" i="16"/>
  <c r="O27" i="17" s="1"/>
  <c r="AG26" i="16"/>
  <c r="U26" i="17" s="1"/>
  <c r="AF26" i="16"/>
  <c r="T26" i="17" s="1"/>
  <c r="AE26" i="16"/>
  <c r="S26" i="17" s="1"/>
  <c r="AD26" i="16"/>
  <c r="R26" i="17" s="1"/>
  <c r="AC26" i="16"/>
  <c r="Q26" i="17" s="1"/>
  <c r="AB26" i="16"/>
  <c r="P26" i="17" s="1"/>
  <c r="AA26" i="16"/>
  <c r="O26" i="17" s="1"/>
  <c r="AG25" i="16"/>
  <c r="U25" i="17" s="1"/>
  <c r="AF25" i="16"/>
  <c r="T25" i="17" s="1"/>
  <c r="AE25" i="16"/>
  <c r="S25" i="17" s="1"/>
  <c r="AD25" i="16"/>
  <c r="R25" i="17" s="1"/>
  <c r="AC25" i="16"/>
  <c r="Q25" i="17" s="1"/>
  <c r="AB25" i="16"/>
  <c r="P25" i="17" s="1"/>
  <c r="AA25" i="16"/>
  <c r="O25" i="17" s="1"/>
  <c r="AG24" i="16"/>
  <c r="U24" i="17" s="1"/>
  <c r="AF24" i="16"/>
  <c r="T24" i="17" s="1"/>
  <c r="AE24" i="16"/>
  <c r="S24" i="17" s="1"/>
  <c r="AD24" i="16"/>
  <c r="R24" i="17" s="1"/>
  <c r="AC24" i="16"/>
  <c r="Q24" i="17" s="1"/>
  <c r="AB24" i="16"/>
  <c r="P24" i="17" s="1"/>
  <c r="AA24" i="16"/>
  <c r="O24" i="17" s="1"/>
  <c r="AG23" i="16"/>
  <c r="U23" i="17" s="1"/>
  <c r="AF23" i="16"/>
  <c r="T23" i="17" s="1"/>
  <c r="AE23" i="16"/>
  <c r="S23" i="17" s="1"/>
  <c r="AD23" i="16"/>
  <c r="R23" i="17" s="1"/>
  <c r="AC23" i="16"/>
  <c r="Q23" i="17" s="1"/>
  <c r="AB23" i="16"/>
  <c r="P23" i="17" s="1"/>
  <c r="AA23" i="16"/>
  <c r="O23" i="17" s="1"/>
  <c r="AG22" i="16"/>
  <c r="U22" i="17" s="1"/>
  <c r="AF22" i="16"/>
  <c r="T22" i="17" s="1"/>
  <c r="AE22" i="16"/>
  <c r="S22" i="17" s="1"/>
  <c r="AD22" i="16"/>
  <c r="R22" i="17" s="1"/>
  <c r="AC22" i="16"/>
  <c r="Q22" i="17" s="1"/>
  <c r="AB22" i="16"/>
  <c r="P22" i="17" s="1"/>
  <c r="AA22" i="16"/>
  <c r="O22" i="17" s="1"/>
  <c r="AG21" i="16"/>
  <c r="U21" i="17" s="1"/>
  <c r="AF21" i="16"/>
  <c r="T21" i="17" s="1"/>
  <c r="AE21" i="16"/>
  <c r="S21" i="17" s="1"/>
  <c r="AD21" i="16"/>
  <c r="R21" i="17" s="1"/>
  <c r="AC21" i="16"/>
  <c r="Q21" i="17" s="1"/>
  <c r="AB21" i="16"/>
  <c r="P21" i="17" s="1"/>
  <c r="AA21" i="16"/>
  <c r="O21" i="17" s="1"/>
  <c r="AG20" i="16"/>
  <c r="U20" i="17" s="1"/>
  <c r="AF20" i="16"/>
  <c r="T20" i="17" s="1"/>
  <c r="AE20" i="16"/>
  <c r="S20" i="17" s="1"/>
  <c r="AD20" i="16"/>
  <c r="R20" i="17" s="1"/>
  <c r="AC20" i="16"/>
  <c r="Q20" i="17" s="1"/>
  <c r="AB20" i="16"/>
  <c r="P20" i="17" s="1"/>
  <c r="AA20" i="16"/>
  <c r="O20" i="17" s="1"/>
  <c r="AG19" i="16"/>
  <c r="U19" i="17" s="1"/>
  <c r="AF19" i="16"/>
  <c r="T19" i="17" s="1"/>
  <c r="AE19" i="16"/>
  <c r="S19" i="17" s="1"/>
  <c r="AD19" i="16"/>
  <c r="R19" i="17" s="1"/>
  <c r="AC19" i="16"/>
  <c r="Q19" i="17" s="1"/>
  <c r="AB19" i="16"/>
  <c r="P19" i="17" s="1"/>
  <c r="AA19" i="16"/>
  <c r="O19" i="17" s="1"/>
  <c r="AG18" i="16"/>
  <c r="U18" i="17" s="1"/>
  <c r="AF18" i="16"/>
  <c r="T18" i="17" s="1"/>
  <c r="AE18" i="16"/>
  <c r="S18" i="17" s="1"/>
  <c r="AD18" i="16"/>
  <c r="R18" i="17" s="1"/>
  <c r="AC18" i="16"/>
  <c r="Q18" i="17" s="1"/>
  <c r="AB18" i="16"/>
  <c r="P18" i="17" s="1"/>
  <c r="AA18" i="16"/>
  <c r="O18" i="17" s="1"/>
  <c r="AG17" i="16"/>
  <c r="U17" i="17" s="1"/>
  <c r="AF17" i="16"/>
  <c r="T17" i="17" s="1"/>
  <c r="AE17" i="16"/>
  <c r="S17" i="17" s="1"/>
  <c r="AD17" i="16"/>
  <c r="R17" i="17" s="1"/>
  <c r="AC17" i="16"/>
  <c r="Q17" i="17" s="1"/>
  <c r="AB17" i="16"/>
  <c r="P17" i="17" s="1"/>
  <c r="AA17" i="16"/>
  <c r="O17" i="17" s="1"/>
  <c r="AG16" i="16"/>
  <c r="U16" i="17" s="1"/>
  <c r="AF16" i="16"/>
  <c r="T16" i="17" s="1"/>
  <c r="AE16" i="16"/>
  <c r="S16" i="17" s="1"/>
  <c r="AD16" i="16"/>
  <c r="R16" i="17" s="1"/>
  <c r="AC16" i="16"/>
  <c r="Q16" i="17" s="1"/>
  <c r="AB16" i="16"/>
  <c r="P16" i="17" s="1"/>
  <c r="AA16" i="16"/>
  <c r="O16" i="17" s="1"/>
  <c r="AG15" i="16"/>
  <c r="U15" i="17" s="1"/>
  <c r="AF15" i="16"/>
  <c r="T15" i="17" s="1"/>
  <c r="AE15" i="16"/>
  <c r="S15" i="17" s="1"/>
  <c r="AD15" i="16"/>
  <c r="R15" i="17" s="1"/>
  <c r="AC15" i="16"/>
  <c r="Q15" i="17" s="1"/>
  <c r="AB15" i="16"/>
  <c r="P15" i="17" s="1"/>
  <c r="AA15" i="16"/>
  <c r="O15" i="17" s="1"/>
  <c r="AG14" i="16"/>
  <c r="U14" i="17" s="1"/>
  <c r="AF14" i="16"/>
  <c r="T14" i="17" s="1"/>
  <c r="AE14" i="16"/>
  <c r="S14" i="17" s="1"/>
  <c r="AD14" i="16"/>
  <c r="R14" i="17" s="1"/>
  <c r="AC14" i="16"/>
  <c r="Q14" i="17" s="1"/>
  <c r="AB14" i="16"/>
  <c r="P14" i="17" s="1"/>
  <c r="AA14" i="16"/>
  <c r="O14" i="17" s="1"/>
  <c r="AG13" i="16"/>
  <c r="U13" i="17" s="1"/>
  <c r="AF13" i="16"/>
  <c r="T13" i="17" s="1"/>
  <c r="AE13" i="16"/>
  <c r="S13" i="17" s="1"/>
  <c r="AD13" i="16"/>
  <c r="R13" i="17" s="1"/>
  <c r="AC13" i="16"/>
  <c r="Q13" i="17" s="1"/>
  <c r="AB13" i="16"/>
  <c r="P13" i="17" s="1"/>
  <c r="AA13" i="16"/>
  <c r="O13" i="17" s="1"/>
  <c r="AG12" i="16"/>
  <c r="U12" i="17" s="1"/>
  <c r="AF12" i="16"/>
  <c r="T12" i="17" s="1"/>
  <c r="AE12" i="16"/>
  <c r="S12" i="17" s="1"/>
  <c r="AD12" i="16"/>
  <c r="R12" i="17" s="1"/>
  <c r="AC12" i="16"/>
  <c r="Q12" i="17" s="1"/>
  <c r="AB12" i="16"/>
  <c r="P12" i="17" s="1"/>
  <c r="AA12" i="16"/>
  <c r="O12" i="17" s="1"/>
  <c r="AG11" i="16"/>
  <c r="U11" i="17" s="1"/>
  <c r="AF11" i="16"/>
  <c r="T11" i="17" s="1"/>
  <c r="AE11" i="16"/>
  <c r="S11" i="17" s="1"/>
  <c r="AD11" i="16"/>
  <c r="R11" i="17" s="1"/>
  <c r="AC11" i="16"/>
  <c r="Q11" i="17" s="1"/>
  <c r="AB11" i="16"/>
  <c r="P11" i="17" s="1"/>
  <c r="AA11" i="16"/>
  <c r="O11" i="17" s="1"/>
  <c r="AG10" i="16"/>
  <c r="U10" i="17" s="1"/>
  <c r="AF10" i="16"/>
  <c r="T10" i="17" s="1"/>
  <c r="AE10" i="16"/>
  <c r="S10" i="17" s="1"/>
  <c r="AD10" i="16"/>
  <c r="R10" i="17" s="1"/>
  <c r="AC10" i="16"/>
  <c r="Q10" i="17" s="1"/>
  <c r="AB10" i="16"/>
  <c r="P10" i="17" s="1"/>
  <c r="AA10" i="16"/>
  <c r="O10" i="17" s="1"/>
  <c r="AG9" i="16"/>
  <c r="U9" i="17" s="1"/>
  <c r="AF9" i="16"/>
  <c r="T9" i="17" s="1"/>
  <c r="AE9" i="16"/>
  <c r="S9" i="17" s="1"/>
  <c r="AD9" i="16"/>
  <c r="R9" i="17" s="1"/>
  <c r="AC9" i="16"/>
  <c r="Q9" i="17" s="1"/>
  <c r="AB9" i="16"/>
  <c r="P9" i="17" s="1"/>
  <c r="AA9" i="16"/>
  <c r="O9" i="17" s="1"/>
  <c r="A2" i="16"/>
  <c r="G9" i="17" l="1"/>
  <c r="Y9" i="17" s="1"/>
  <c r="F10" i="17"/>
  <c r="G10" i="17"/>
  <c r="D10" i="17"/>
  <c r="H10" i="17"/>
  <c r="E10" i="17"/>
  <c r="I10" i="17"/>
  <c r="J10" i="17"/>
  <c r="K10" i="17"/>
  <c r="H9" i="17"/>
  <c r="I9" i="17"/>
  <c r="J9" i="17"/>
  <c r="K9" i="17"/>
  <c r="D9" i="17"/>
  <c r="E9" i="17"/>
  <c r="F9" i="17"/>
  <c r="X9" i="17" s="1"/>
  <c r="P2" i="17"/>
  <c r="A10" i="15"/>
  <c r="A12" i="15"/>
  <c r="A13" i="15"/>
  <c r="A14" i="15"/>
  <c r="A16" i="15"/>
  <c r="A17" i="15"/>
  <c r="A18" i="15"/>
  <c r="A19" i="15"/>
  <c r="A20" i="15"/>
  <c r="A21" i="15"/>
  <c r="A22" i="15"/>
  <c r="A23" i="15"/>
  <c r="B23" i="15" s="1"/>
  <c r="A24" i="15"/>
  <c r="C24" i="15" s="1"/>
  <c r="A37" i="15"/>
  <c r="E37" i="15" s="1"/>
  <c r="A38" i="15"/>
  <c r="C38" i="15" s="1"/>
  <c r="A39" i="15"/>
  <c r="B39" i="15" s="1"/>
  <c r="A40" i="15"/>
  <c r="C40" i="15" s="1"/>
  <c r="A41" i="15"/>
  <c r="E41" i="15" s="1"/>
  <c r="A42" i="15"/>
  <c r="C42" i="15" s="1"/>
  <c r="A43" i="15"/>
  <c r="B43" i="15" s="1"/>
  <c r="A44" i="15"/>
  <c r="C44" i="15" s="1"/>
  <c r="A45" i="15"/>
  <c r="E45" i="15" s="1"/>
  <c r="A46" i="15"/>
  <c r="C46" i="15" s="1"/>
  <c r="A47" i="15"/>
  <c r="B47" i="15" s="1"/>
  <c r="A48" i="15"/>
  <c r="C48" i="15" s="1"/>
  <c r="A49" i="15"/>
  <c r="E49" i="15" s="1"/>
  <c r="A50" i="15"/>
  <c r="C50" i="15" s="1"/>
  <c r="A51" i="15"/>
  <c r="B51" i="15" s="1"/>
  <c r="A52" i="15"/>
  <c r="C52" i="15" s="1"/>
  <c r="A9" i="15"/>
  <c r="A3" i="15"/>
  <c r="W10" i="17" l="1"/>
  <c r="X10" i="17"/>
  <c r="Y10" i="17"/>
  <c r="Z10" i="17"/>
  <c r="AA10" i="17"/>
  <c r="D50" i="15"/>
  <c r="B45" i="15"/>
  <c r="D42" i="15"/>
  <c r="E39" i="15"/>
  <c r="B37" i="15"/>
  <c r="W9" i="17"/>
  <c r="B49" i="15"/>
  <c r="D46" i="15"/>
  <c r="B41" i="15"/>
  <c r="E23" i="15"/>
  <c r="Z9" i="17"/>
  <c r="D38" i="15"/>
  <c r="D23" i="15"/>
  <c r="F51" i="15"/>
  <c r="B50" i="15"/>
  <c r="F47" i="15"/>
  <c r="B46" i="15"/>
  <c r="F43" i="15"/>
  <c r="B42" i="15"/>
  <c r="F39" i="15"/>
  <c r="B38" i="15"/>
  <c r="F23" i="15"/>
  <c r="E51" i="15"/>
  <c r="E47" i="15"/>
  <c r="E43" i="15"/>
  <c r="D49" i="15"/>
  <c r="D45" i="15"/>
  <c r="D41" i="15"/>
  <c r="D39" i="15"/>
  <c r="D51" i="15"/>
  <c r="D47" i="15"/>
  <c r="D43" i="15"/>
  <c r="D37" i="15"/>
  <c r="C51" i="15"/>
  <c r="C49" i="15"/>
  <c r="C47" i="15"/>
  <c r="C45" i="15"/>
  <c r="C43" i="15"/>
  <c r="C41" i="15"/>
  <c r="C39" i="15"/>
  <c r="C37" i="15"/>
  <c r="C23" i="15"/>
  <c r="F42" i="15"/>
  <c r="F50" i="15"/>
  <c r="F46" i="15"/>
  <c r="F38" i="15"/>
  <c r="B52" i="15"/>
  <c r="E50" i="15"/>
  <c r="B48" i="15"/>
  <c r="E46" i="15"/>
  <c r="B44" i="15"/>
  <c r="E42" i="15"/>
  <c r="B40" i="15"/>
  <c r="E38" i="15"/>
  <c r="B24" i="15"/>
  <c r="AA9" i="17"/>
  <c r="F48" i="15"/>
  <c r="E52" i="15"/>
  <c r="E40" i="15"/>
  <c r="E24" i="15"/>
  <c r="D52" i="15"/>
  <c r="F49" i="15"/>
  <c r="D48" i="15"/>
  <c r="F45" i="15"/>
  <c r="D44" i="15"/>
  <c r="F41" i="15"/>
  <c r="D40" i="15"/>
  <c r="F37" i="15"/>
  <c r="D24" i="15"/>
  <c r="F52" i="15"/>
  <c r="F44" i="15"/>
  <c r="F40" i="15"/>
  <c r="F24" i="15"/>
  <c r="E48" i="15"/>
  <c r="E44" i="15"/>
  <c r="X10" i="4"/>
  <c r="Y10" i="4"/>
  <c r="Z10" i="4"/>
  <c r="AA10" i="4"/>
  <c r="AB10" i="4"/>
  <c r="AC10" i="4"/>
  <c r="AD10" i="4"/>
  <c r="X12" i="4"/>
  <c r="Y12" i="4"/>
  <c r="Z12" i="4"/>
  <c r="AA12" i="4"/>
  <c r="AB12" i="4"/>
  <c r="AC12" i="4"/>
  <c r="AD12" i="4"/>
  <c r="X13" i="4"/>
  <c r="Y13" i="4"/>
  <c r="Z13" i="4"/>
  <c r="AA13" i="4"/>
  <c r="AB13" i="4"/>
  <c r="AC13" i="4"/>
  <c r="AD13" i="4"/>
  <c r="X14" i="4"/>
  <c r="Y14" i="4"/>
  <c r="Z14" i="4"/>
  <c r="AA14" i="4"/>
  <c r="AB14" i="4"/>
  <c r="AC14" i="4"/>
  <c r="AD14" i="4"/>
  <c r="X16" i="4"/>
  <c r="Y16" i="4"/>
  <c r="Z16" i="4"/>
  <c r="AA16" i="4"/>
  <c r="AB16" i="4"/>
  <c r="AC16" i="4"/>
  <c r="AD16" i="4"/>
  <c r="X17" i="4"/>
  <c r="Y17" i="4"/>
  <c r="Z17" i="4"/>
  <c r="AA17" i="4"/>
  <c r="AB17" i="4"/>
  <c r="AC17" i="4"/>
  <c r="AD17" i="4"/>
  <c r="X18" i="4"/>
  <c r="Y18" i="4"/>
  <c r="Z18" i="4"/>
  <c r="AA18" i="4"/>
  <c r="AB18" i="4"/>
  <c r="AC18" i="4"/>
  <c r="AD18" i="4"/>
  <c r="X19" i="4"/>
  <c r="Y19" i="4"/>
  <c r="Z19" i="4"/>
  <c r="AA19" i="4"/>
  <c r="AB19" i="4"/>
  <c r="AC19" i="4"/>
  <c r="AD19" i="4"/>
  <c r="X20" i="4"/>
  <c r="Y20" i="4"/>
  <c r="Z20" i="4"/>
  <c r="AA20" i="4"/>
  <c r="AB20" i="4"/>
  <c r="AC20" i="4"/>
  <c r="AD20" i="4"/>
  <c r="X21" i="4"/>
  <c r="Y21" i="4"/>
  <c r="Z21" i="4"/>
  <c r="AA21" i="4"/>
  <c r="AB21" i="4"/>
  <c r="AC21" i="4"/>
  <c r="AD21" i="4"/>
  <c r="X22" i="4"/>
  <c r="Y22" i="4"/>
  <c r="Z22" i="4"/>
  <c r="AA22" i="4"/>
  <c r="AB22" i="4"/>
  <c r="AC22" i="4"/>
  <c r="AD22" i="4"/>
  <c r="X23" i="4"/>
  <c r="Y23" i="4"/>
  <c r="Z23" i="4"/>
  <c r="AA23" i="4"/>
  <c r="AB23" i="4"/>
  <c r="AC23" i="4"/>
  <c r="AD23" i="4"/>
  <c r="X24" i="4"/>
  <c r="Y24" i="4"/>
  <c r="Z24" i="4"/>
  <c r="AA24" i="4"/>
  <c r="AB24" i="4"/>
  <c r="AC24" i="4"/>
  <c r="AD24" i="4"/>
  <c r="X25" i="4"/>
  <c r="Y25" i="4"/>
  <c r="Z25" i="4"/>
  <c r="AA25" i="4"/>
  <c r="AB25" i="4"/>
  <c r="AC25" i="4"/>
  <c r="AD25" i="4"/>
  <c r="X26" i="4"/>
  <c r="Y26" i="4"/>
  <c r="Z26" i="4"/>
  <c r="AA26" i="4"/>
  <c r="AB26" i="4"/>
  <c r="AC26" i="4"/>
  <c r="AD26" i="4"/>
  <c r="X27" i="4"/>
  <c r="Y27" i="4"/>
  <c r="Z27" i="4"/>
  <c r="AA27" i="4"/>
  <c r="AB27" i="4"/>
  <c r="AC27" i="4"/>
  <c r="AD27" i="4"/>
  <c r="X28" i="4"/>
  <c r="Y28" i="4"/>
  <c r="Z28" i="4"/>
  <c r="AA28" i="4"/>
  <c r="AB28" i="4"/>
  <c r="AC28" i="4"/>
  <c r="AD28" i="4"/>
  <c r="X29" i="4"/>
  <c r="Y29" i="4"/>
  <c r="Z29" i="4"/>
  <c r="AA29" i="4"/>
  <c r="AB29" i="4"/>
  <c r="AC29" i="4"/>
  <c r="AD29" i="4"/>
  <c r="X30" i="4"/>
  <c r="Y30" i="4"/>
  <c r="Z30" i="4"/>
  <c r="AA30" i="4"/>
  <c r="AB30" i="4"/>
  <c r="AC30" i="4"/>
  <c r="AD30" i="4"/>
  <c r="X31" i="4"/>
  <c r="Y31" i="4"/>
  <c r="Z31" i="4"/>
  <c r="AA31" i="4"/>
  <c r="AB31" i="4"/>
  <c r="AC31" i="4"/>
  <c r="AD31" i="4"/>
  <c r="X32" i="4"/>
  <c r="Y32" i="4"/>
  <c r="Z32" i="4"/>
  <c r="AA32" i="4"/>
  <c r="AB32" i="4"/>
  <c r="AC32" i="4"/>
  <c r="AD32" i="4"/>
  <c r="X33" i="4"/>
  <c r="Y33" i="4"/>
  <c r="Z33" i="4"/>
  <c r="AA33" i="4"/>
  <c r="AB33" i="4"/>
  <c r="AC33" i="4"/>
  <c r="AD33" i="4"/>
  <c r="X34" i="4"/>
  <c r="Y34" i="4"/>
  <c r="Z34" i="4"/>
  <c r="AA34" i="4"/>
  <c r="AB34" i="4"/>
  <c r="AC34" i="4"/>
  <c r="AD34" i="4"/>
  <c r="X35" i="4"/>
  <c r="Y35" i="4"/>
  <c r="Z35" i="4"/>
  <c r="AA35" i="4"/>
  <c r="AB35" i="4"/>
  <c r="AC35" i="4"/>
  <c r="AD35" i="4"/>
  <c r="X36" i="4"/>
  <c r="Y36" i="4"/>
  <c r="Z36" i="4"/>
  <c r="AA36" i="4"/>
  <c r="AB36" i="4"/>
  <c r="AC36" i="4"/>
  <c r="AD36" i="4"/>
  <c r="X37" i="4"/>
  <c r="Y37" i="4"/>
  <c r="Z37" i="4"/>
  <c r="AA37" i="4"/>
  <c r="AB37" i="4"/>
  <c r="AC37" i="4"/>
  <c r="AD37" i="4"/>
  <c r="X38" i="4"/>
  <c r="Y38" i="4"/>
  <c r="Z38" i="4"/>
  <c r="AA38" i="4"/>
  <c r="AB38" i="4"/>
  <c r="AC38" i="4"/>
  <c r="AD38" i="4"/>
  <c r="X39" i="4"/>
  <c r="Y39" i="4"/>
  <c r="Z39" i="4"/>
  <c r="AA39" i="4"/>
  <c r="AB39" i="4"/>
  <c r="AC39" i="4"/>
  <c r="AD39" i="4"/>
  <c r="X40" i="4"/>
  <c r="Y40" i="4"/>
  <c r="Z40" i="4"/>
  <c r="AA40" i="4"/>
  <c r="AB40" i="4"/>
  <c r="AC40" i="4"/>
  <c r="AD40" i="4"/>
  <c r="X41" i="4"/>
  <c r="Y41" i="4"/>
  <c r="Z41" i="4"/>
  <c r="AA41" i="4"/>
  <c r="AB41" i="4"/>
  <c r="AC41" i="4"/>
  <c r="AD41" i="4"/>
  <c r="X42" i="4"/>
  <c r="Y42" i="4"/>
  <c r="Z42" i="4"/>
  <c r="AA42" i="4"/>
  <c r="AB42" i="4"/>
  <c r="AC42" i="4"/>
  <c r="AD42" i="4"/>
  <c r="X43" i="4"/>
  <c r="Y43" i="4"/>
  <c r="Z43" i="4"/>
  <c r="AA43" i="4"/>
  <c r="AB43" i="4"/>
  <c r="AC43" i="4"/>
  <c r="AD43" i="4"/>
  <c r="X44" i="4"/>
  <c r="Y44" i="4"/>
  <c r="Z44" i="4"/>
  <c r="AA44" i="4"/>
  <c r="AB44" i="4"/>
  <c r="AC44" i="4"/>
  <c r="AD44" i="4"/>
  <c r="X45" i="4"/>
  <c r="Y45" i="4"/>
  <c r="Z45" i="4"/>
  <c r="AA45" i="4"/>
  <c r="AB45" i="4"/>
  <c r="AC45" i="4"/>
  <c r="AD45" i="4"/>
  <c r="X46" i="4"/>
  <c r="Y46" i="4"/>
  <c r="Z46" i="4"/>
  <c r="AA46" i="4"/>
  <c r="AB46" i="4"/>
  <c r="AC46" i="4"/>
  <c r="AD46" i="4"/>
  <c r="X47" i="4"/>
  <c r="Y47" i="4"/>
  <c r="Z47" i="4"/>
  <c r="AA47" i="4"/>
  <c r="AB47" i="4"/>
  <c r="AC47" i="4"/>
  <c r="AD47" i="4"/>
  <c r="X48" i="4"/>
  <c r="Y48" i="4"/>
  <c r="Z48" i="4"/>
  <c r="AA48" i="4"/>
  <c r="AB48" i="4"/>
  <c r="AC48" i="4"/>
  <c r="AD48" i="4"/>
  <c r="X49" i="4"/>
  <c r="Y49" i="4"/>
  <c r="Z49" i="4"/>
  <c r="AA49" i="4"/>
  <c r="AB49" i="4"/>
  <c r="AC49" i="4"/>
  <c r="AD49" i="4"/>
  <c r="X50" i="4"/>
  <c r="Y50" i="4"/>
  <c r="Z50" i="4"/>
  <c r="AA50" i="4"/>
  <c r="AB50" i="4"/>
  <c r="AC50" i="4"/>
  <c r="AD50" i="4"/>
  <c r="X51" i="4"/>
  <c r="Y51" i="4"/>
  <c r="Z51" i="4"/>
  <c r="AA51" i="4"/>
  <c r="AB51" i="4"/>
  <c r="AC51" i="4"/>
  <c r="AD51" i="4"/>
  <c r="X52" i="4"/>
  <c r="Y52" i="4"/>
  <c r="Z52" i="4"/>
  <c r="AA52" i="4"/>
  <c r="AB52" i="4"/>
  <c r="AC52" i="4"/>
  <c r="AD52" i="4"/>
  <c r="X53" i="4"/>
  <c r="Y53" i="4"/>
  <c r="Z53" i="4"/>
  <c r="AA53" i="4"/>
  <c r="AB53" i="4"/>
  <c r="AC53" i="4"/>
  <c r="AD53" i="4"/>
  <c r="X54" i="4"/>
  <c r="Y54" i="4"/>
  <c r="Z54" i="4"/>
  <c r="AA54" i="4"/>
  <c r="AB54" i="4"/>
  <c r="AC54" i="4"/>
  <c r="AD54" i="4"/>
  <c r="X55" i="4"/>
  <c r="Y55" i="4"/>
  <c r="Z55" i="4"/>
  <c r="AA55" i="4"/>
  <c r="AB55" i="4"/>
  <c r="AC55" i="4"/>
  <c r="AD55" i="4"/>
  <c r="X56" i="4"/>
  <c r="Y56" i="4"/>
  <c r="Z56" i="4"/>
  <c r="AA56" i="4"/>
  <c r="AB56" i="4"/>
  <c r="AC56" i="4"/>
  <c r="AD56" i="4"/>
  <c r="X57" i="4"/>
  <c r="Y57" i="4"/>
  <c r="Z57" i="4"/>
  <c r="AA57" i="4"/>
  <c r="AB57" i="4"/>
  <c r="AC57" i="4"/>
  <c r="AD57" i="4"/>
  <c r="X58" i="4"/>
  <c r="Y58" i="4"/>
  <c r="Z58" i="4"/>
  <c r="AA58" i="4"/>
  <c r="AB58" i="4"/>
  <c r="AC58" i="4"/>
  <c r="AD58" i="4"/>
  <c r="X59" i="4"/>
  <c r="Y59" i="4"/>
  <c r="Z59" i="4"/>
  <c r="AA59" i="4"/>
  <c r="AB59" i="4"/>
  <c r="AC59" i="4"/>
  <c r="AD59" i="4"/>
  <c r="X60" i="4"/>
  <c r="Y60" i="4"/>
  <c r="Z60" i="4"/>
  <c r="AA60" i="4"/>
  <c r="AB60" i="4"/>
  <c r="AC60" i="4"/>
  <c r="AD60" i="4"/>
  <c r="X61" i="4"/>
  <c r="Y61" i="4"/>
  <c r="Z61" i="4"/>
  <c r="AA61" i="4"/>
  <c r="AB61" i="4"/>
  <c r="AC61" i="4"/>
  <c r="AD61" i="4"/>
  <c r="X62" i="4"/>
  <c r="Y62" i="4"/>
  <c r="Z62" i="4"/>
  <c r="AA62" i="4"/>
  <c r="AB62" i="4"/>
  <c r="AC62" i="4"/>
  <c r="AD62" i="4"/>
  <c r="X63" i="4"/>
  <c r="Y63" i="4"/>
  <c r="Z63" i="4"/>
  <c r="AA63" i="4"/>
  <c r="AB63" i="4"/>
  <c r="AC63" i="4"/>
  <c r="AD63" i="4"/>
  <c r="X64" i="4"/>
  <c r="Y64" i="4"/>
  <c r="Z64" i="4"/>
  <c r="AA64" i="4"/>
  <c r="AB64" i="4"/>
  <c r="AC64" i="4"/>
  <c r="AD64" i="4"/>
  <c r="X65" i="4"/>
  <c r="Y65" i="4"/>
  <c r="Z65" i="4"/>
  <c r="AA65" i="4"/>
  <c r="AB65" i="4"/>
  <c r="AC65" i="4"/>
  <c r="AD65" i="4"/>
  <c r="X66" i="4"/>
  <c r="Y66" i="4"/>
  <c r="Z66" i="4"/>
  <c r="AA66" i="4"/>
  <c r="AB66" i="4"/>
  <c r="AC66" i="4"/>
  <c r="AD66" i="4"/>
  <c r="X67" i="4"/>
  <c r="Y67" i="4"/>
  <c r="Z67" i="4"/>
  <c r="AA67" i="4"/>
  <c r="AB67" i="4"/>
  <c r="AC67" i="4"/>
  <c r="AD67" i="4"/>
  <c r="X68" i="4"/>
  <c r="Y68" i="4"/>
  <c r="Z68" i="4"/>
  <c r="AA68" i="4"/>
  <c r="AB68" i="4"/>
  <c r="AC68" i="4"/>
  <c r="AD68" i="4"/>
  <c r="X69" i="4"/>
  <c r="Y69" i="4"/>
  <c r="Z69" i="4"/>
  <c r="AA69" i="4"/>
  <c r="AB69" i="4"/>
  <c r="AC69" i="4"/>
  <c r="AD69" i="4"/>
  <c r="X70" i="4"/>
  <c r="Y70" i="4"/>
  <c r="Z70" i="4"/>
  <c r="AA70" i="4"/>
  <c r="AB70" i="4"/>
  <c r="AC70" i="4"/>
  <c r="AD70" i="4"/>
  <c r="X71" i="4"/>
  <c r="Y71" i="4"/>
  <c r="Z71" i="4"/>
  <c r="AA71" i="4"/>
  <c r="AB71" i="4"/>
  <c r="AC71" i="4"/>
  <c r="AD71" i="4"/>
  <c r="X72" i="4"/>
  <c r="Y72" i="4"/>
  <c r="Z72" i="4"/>
  <c r="AA72" i="4"/>
  <c r="AB72" i="4"/>
  <c r="AC72" i="4"/>
  <c r="AD72" i="4"/>
  <c r="X73" i="4"/>
  <c r="Y73" i="4"/>
  <c r="Z73" i="4"/>
  <c r="AA73" i="4"/>
  <c r="AB73" i="4"/>
  <c r="AC73" i="4"/>
  <c r="AD73" i="4"/>
  <c r="X74" i="4"/>
  <c r="Y74" i="4"/>
  <c r="Z74" i="4"/>
  <c r="AA74" i="4"/>
  <c r="AB74" i="4"/>
  <c r="AC74" i="4"/>
  <c r="AD74" i="4"/>
  <c r="X75" i="4"/>
  <c r="Y75" i="4"/>
  <c r="Z75" i="4"/>
  <c r="AA75" i="4"/>
  <c r="AB75" i="4"/>
  <c r="AC75" i="4"/>
  <c r="AD75" i="4"/>
  <c r="X76" i="4"/>
  <c r="Y76" i="4"/>
  <c r="Z76" i="4"/>
  <c r="AA76" i="4"/>
  <c r="AB76" i="4"/>
  <c r="AC76" i="4"/>
  <c r="AD76" i="4"/>
  <c r="X77" i="4"/>
  <c r="Y77" i="4"/>
  <c r="Z77" i="4"/>
  <c r="AA77" i="4"/>
  <c r="AB77" i="4"/>
  <c r="AC77" i="4"/>
  <c r="AD77" i="4"/>
  <c r="X78" i="4"/>
  <c r="Y78" i="4"/>
  <c r="Z78" i="4"/>
  <c r="AA78" i="4"/>
  <c r="AB78" i="4"/>
  <c r="AC78" i="4"/>
  <c r="AD78" i="4"/>
  <c r="X79" i="4"/>
  <c r="Y79" i="4"/>
  <c r="Z79" i="4"/>
  <c r="AA79" i="4"/>
  <c r="AB79" i="4"/>
  <c r="AC79" i="4"/>
  <c r="AD79" i="4"/>
  <c r="X80" i="4"/>
  <c r="Y80" i="4"/>
  <c r="Z80" i="4"/>
  <c r="AA80" i="4"/>
  <c r="AB80" i="4"/>
  <c r="AC80" i="4"/>
  <c r="AD80" i="4"/>
  <c r="X81" i="4"/>
  <c r="Y81" i="4"/>
  <c r="Z81" i="4"/>
  <c r="AA81" i="4"/>
  <c r="AB81" i="4"/>
  <c r="AC81" i="4"/>
  <c r="AD81" i="4"/>
  <c r="X82" i="4"/>
  <c r="Y82" i="4"/>
  <c r="Z82" i="4"/>
  <c r="AA82" i="4"/>
  <c r="AB82" i="4"/>
  <c r="AC82" i="4"/>
  <c r="AD82" i="4"/>
  <c r="X83" i="4"/>
  <c r="Y83" i="4"/>
  <c r="Z83" i="4"/>
  <c r="AA83" i="4"/>
  <c r="AB83" i="4"/>
  <c r="AC83" i="4"/>
  <c r="AD83" i="4"/>
  <c r="X84" i="4"/>
  <c r="Y84" i="4"/>
  <c r="Z84" i="4"/>
  <c r="AA84" i="4"/>
  <c r="AB84" i="4"/>
  <c r="AC84" i="4"/>
  <c r="AD84" i="4"/>
  <c r="X85" i="4"/>
  <c r="Y85" i="4"/>
  <c r="Z85" i="4"/>
  <c r="AA85" i="4"/>
  <c r="AB85" i="4"/>
  <c r="AC85" i="4"/>
  <c r="AD85" i="4"/>
  <c r="X86" i="4"/>
  <c r="Y86" i="4"/>
  <c r="Z86" i="4"/>
  <c r="AA86" i="4"/>
  <c r="AB86" i="4"/>
  <c r="AC86" i="4"/>
  <c r="AD86" i="4"/>
  <c r="X87" i="4"/>
  <c r="Y87" i="4"/>
  <c r="Z87" i="4"/>
  <c r="AA87" i="4"/>
  <c r="AB87" i="4"/>
  <c r="AC87" i="4"/>
  <c r="AD87" i="4"/>
  <c r="X88" i="4"/>
  <c r="Y88" i="4"/>
  <c r="Z88" i="4"/>
  <c r="AA88" i="4"/>
  <c r="AB88" i="4"/>
  <c r="AC88" i="4"/>
  <c r="AD88" i="4"/>
  <c r="X89" i="4"/>
  <c r="Y89" i="4"/>
  <c r="Z89" i="4"/>
  <c r="AA89" i="4"/>
  <c r="AB89" i="4"/>
  <c r="AC89" i="4"/>
  <c r="AD89" i="4"/>
  <c r="X90" i="4"/>
  <c r="Y90" i="4"/>
  <c r="Z90" i="4"/>
  <c r="AA90" i="4"/>
  <c r="AB90" i="4"/>
  <c r="AC90" i="4"/>
  <c r="AD90" i="4"/>
  <c r="X91" i="4"/>
  <c r="Y91" i="4"/>
  <c r="Z91" i="4"/>
  <c r="AA91" i="4"/>
  <c r="AB91" i="4"/>
  <c r="AC91" i="4"/>
  <c r="AD91" i="4"/>
  <c r="X92" i="4"/>
  <c r="Y92" i="4"/>
  <c r="Z92" i="4"/>
  <c r="AA92" i="4"/>
  <c r="AB92" i="4"/>
  <c r="AC92" i="4"/>
  <c r="AD92" i="4"/>
  <c r="X93" i="4"/>
  <c r="Y93" i="4"/>
  <c r="Z93" i="4"/>
  <c r="AA93" i="4"/>
  <c r="AB93" i="4"/>
  <c r="AC93" i="4"/>
  <c r="AD93" i="4"/>
  <c r="X94" i="4"/>
  <c r="Y94" i="4"/>
  <c r="Z94" i="4"/>
  <c r="AA94" i="4"/>
  <c r="AB94" i="4"/>
  <c r="AC94" i="4"/>
  <c r="AD94" i="4"/>
  <c r="X95" i="4"/>
  <c r="Y95" i="4"/>
  <c r="Z95" i="4"/>
  <c r="AA95" i="4"/>
  <c r="AB95" i="4"/>
  <c r="AC95" i="4"/>
  <c r="AD95" i="4"/>
  <c r="X96" i="4"/>
  <c r="Y96" i="4"/>
  <c r="Z96" i="4"/>
  <c r="AA96" i="4"/>
  <c r="AB96" i="4"/>
  <c r="AC96" i="4"/>
  <c r="AD96" i="4"/>
  <c r="X97" i="4"/>
  <c r="Y97" i="4"/>
  <c r="Z97" i="4"/>
  <c r="AA97" i="4"/>
  <c r="AB97" i="4"/>
  <c r="AC97" i="4"/>
  <c r="AD97" i="4"/>
  <c r="X98" i="4"/>
  <c r="Y98" i="4"/>
  <c r="Z98" i="4"/>
  <c r="AA98" i="4"/>
  <c r="AB98" i="4"/>
  <c r="AC98" i="4"/>
  <c r="AD98" i="4"/>
  <c r="X99" i="4"/>
  <c r="Y99" i="4"/>
  <c r="Z99" i="4"/>
  <c r="AA99" i="4"/>
  <c r="AB99" i="4"/>
  <c r="AC99" i="4"/>
  <c r="AD99" i="4"/>
  <c r="X100" i="4"/>
  <c r="Y100" i="4"/>
  <c r="Z100" i="4"/>
  <c r="AA100" i="4"/>
  <c r="AB100" i="4"/>
  <c r="AC100" i="4"/>
  <c r="AD100" i="4"/>
  <c r="X101" i="4"/>
  <c r="Y101" i="4"/>
  <c r="Z101" i="4"/>
  <c r="AA101" i="4"/>
  <c r="AB101" i="4"/>
  <c r="AC101" i="4"/>
  <c r="AD101" i="4"/>
  <c r="X102" i="4"/>
  <c r="Y102" i="4"/>
  <c r="Z102" i="4"/>
  <c r="AA102" i="4"/>
  <c r="AB102" i="4"/>
  <c r="AC102" i="4"/>
  <c r="AD102" i="4"/>
  <c r="X103" i="4"/>
  <c r="Y103" i="4"/>
  <c r="Z103" i="4"/>
  <c r="AA103" i="4"/>
  <c r="AB103" i="4"/>
  <c r="AC103" i="4"/>
  <c r="AD103" i="4"/>
  <c r="X104" i="4"/>
  <c r="Y104" i="4"/>
  <c r="Z104" i="4"/>
  <c r="AA104" i="4"/>
  <c r="AB104" i="4"/>
  <c r="AC104" i="4"/>
  <c r="AD104" i="4"/>
  <c r="X105" i="4"/>
  <c r="Y105" i="4"/>
  <c r="Z105" i="4"/>
  <c r="AA105" i="4"/>
  <c r="AB105" i="4"/>
  <c r="AC105" i="4"/>
  <c r="AD105" i="4"/>
  <c r="X106" i="4"/>
  <c r="Y106" i="4"/>
  <c r="Z106" i="4"/>
  <c r="AA106" i="4"/>
  <c r="AB106" i="4"/>
  <c r="AC106" i="4"/>
  <c r="AD106" i="4"/>
  <c r="X107" i="4"/>
  <c r="Y107" i="4"/>
  <c r="Z107" i="4"/>
  <c r="AA107" i="4"/>
  <c r="AB107" i="4"/>
  <c r="AC107" i="4"/>
  <c r="AD107" i="4"/>
  <c r="X108" i="4"/>
  <c r="Y108" i="4"/>
  <c r="Z108" i="4"/>
  <c r="AA108" i="4"/>
  <c r="AB108" i="4"/>
  <c r="AC108" i="4"/>
  <c r="AD108" i="4"/>
  <c r="X109" i="4"/>
  <c r="Y109" i="4"/>
  <c r="Z109" i="4"/>
  <c r="AA109" i="4"/>
  <c r="AB109" i="4"/>
  <c r="AC109" i="4"/>
  <c r="AD109" i="4"/>
  <c r="X110" i="4"/>
  <c r="Y110" i="4"/>
  <c r="Z110" i="4"/>
  <c r="AA110" i="4"/>
  <c r="AB110" i="4"/>
  <c r="AC110" i="4"/>
  <c r="AD110" i="4"/>
  <c r="X111" i="4"/>
  <c r="Y111" i="4"/>
  <c r="Z111" i="4"/>
  <c r="AA111" i="4"/>
  <c r="AB111" i="4"/>
  <c r="AC111" i="4"/>
  <c r="AD111" i="4"/>
  <c r="X112" i="4"/>
  <c r="Y112" i="4"/>
  <c r="Z112" i="4"/>
  <c r="AA112" i="4"/>
  <c r="AB112" i="4"/>
  <c r="AC112" i="4"/>
  <c r="AD112" i="4"/>
  <c r="X113" i="4"/>
  <c r="Y113" i="4"/>
  <c r="Z113" i="4"/>
  <c r="AA113" i="4"/>
  <c r="AB113" i="4"/>
  <c r="AC113" i="4"/>
  <c r="AD113" i="4"/>
  <c r="X114" i="4"/>
  <c r="Y114" i="4"/>
  <c r="Z114" i="4"/>
  <c r="AA114" i="4"/>
  <c r="AB114" i="4"/>
  <c r="AC114" i="4"/>
  <c r="AD114" i="4"/>
  <c r="X115" i="4"/>
  <c r="Y115" i="4"/>
  <c r="Z115" i="4"/>
  <c r="AA115" i="4"/>
  <c r="AB115" i="4"/>
  <c r="AC115" i="4"/>
  <c r="AD115" i="4"/>
  <c r="X116" i="4"/>
  <c r="Y116" i="4"/>
  <c r="Z116" i="4"/>
  <c r="AA116" i="4"/>
  <c r="AB116" i="4"/>
  <c r="AC116" i="4"/>
  <c r="AD116" i="4"/>
  <c r="X117" i="4"/>
  <c r="Y117" i="4"/>
  <c r="Z117" i="4"/>
  <c r="AA117" i="4"/>
  <c r="AB117" i="4"/>
  <c r="AC117" i="4"/>
  <c r="AD117" i="4"/>
  <c r="X118" i="4"/>
  <c r="Y118" i="4"/>
  <c r="Z118" i="4"/>
  <c r="AA118" i="4"/>
  <c r="AB118" i="4"/>
  <c r="AC118" i="4"/>
  <c r="AD118" i="4"/>
  <c r="X119" i="4"/>
  <c r="Y119" i="4"/>
  <c r="Z119" i="4"/>
  <c r="AA119" i="4"/>
  <c r="AB119" i="4"/>
  <c r="AC119" i="4"/>
  <c r="AD119" i="4"/>
  <c r="X120" i="4"/>
  <c r="Y120" i="4"/>
  <c r="Z120" i="4"/>
  <c r="AA120" i="4"/>
  <c r="AB120" i="4"/>
  <c r="AC120" i="4"/>
  <c r="AD120" i="4"/>
  <c r="X121" i="4"/>
  <c r="Y121" i="4"/>
  <c r="Z121" i="4"/>
  <c r="AA121" i="4"/>
  <c r="AB121" i="4"/>
  <c r="AC121" i="4"/>
  <c r="AD121" i="4"/>
  <c r="X122" i="4"/>
  <c r="Y122" i="4"/>
  <c r="Z122" i="4"/>
  <c r="AA122" i="4"/>
  <c r="AB122" i="4"/>
  <c r="AC122" i="4"/>
  <c r="AD122" i="4"/>
  <c r="X123" i="4"/>
  <c r="Y123" i="4"/>
  <c r="Z123" i="4"/>
  <c r="AA123" i="4"/>
  <c r="AB123" i="4"/>
  <c r="AC123" i="4"/>
  <c r="AD123" i="4"/>
  <c r="X124" i="4"/>
  <c r="Y124" i="4"/>
  <c r="Z124" i="4"/>
  <c r="AA124" i="4"/>
  <c r="AB124" i="4"/>
  <c r="AC124" i="4"/>
  <c r="AD124" i="4"/>
  <c r="X125" i="4"/>
  <c r="Y125" i="4"/>
  <c r="Z125" i="4"/>
  <c r="AA125" i="4"/>
  <c r="AB125" i="4"/>
  <c r="AC125" i="4"/>
  <c r="AD125" i="4"/>
  <c r="X126" i="4"/>
  <c r="Y126" i="4"/>
  <c r="Z126" i="4"/>
  <c r="AA126" i="4"/>
  <c r="AB126" i="4"/>
  <c r="AC126" i="4"/>
  <c r="AD126" i="4"/>
  <c r="X127" i="4"/>
  <c r="Y127" i="4"/>
  <c r="Z127" i="4"/>
  <c r="AA127" i="4"/>
  <c r="AB127" i="4"/>
  <c r="AC127" i="4"/>
  <c r="AD127" i="4"/>
  <c r="X128" i="4"/>
  <c r="Y128" i="4"/>
  <c r="Z128" i="4"/>
  <c r="AA128" i="4"/>
  <c r="AB128" i="4"/>
  <c r="AC128" i="4"/>
  <c r="AD128" i="4"/>
  <c r="X129" i="4"/>
  <c r="Y129" i="4"/>
  <c r="Z129" i="4"/>
  <c r="AA129" i="4"/>
  <c r="AB129" i="4"/>
  <c r="AC129" i="4"/>
  <c r="AD129" i="4"/>
  <c r="X130" i="4"/>
  <c r="Y130" i="4"/>
  <c r="Z130" i="4"/>
  <c r="AA130" i="4"/>
  <c r="AB130" i="4"/>
  <c r="AC130" i="4"/>
  <c r="AD130" i="4"/>
  <c r="X131" i="4"/>
  <c r="Y131" i="4"/>
  <c r="Z131" i="4"/>
  <c r="AA131" i="4"/>
  <c r="AB131" i="4"/>
  <c r="AC131" i="4"/>
  <c r="AD131" i="4"/>
  <c r="X132" i="4"/>
  <c r="Y132" i="4"/>
  <c r="Z132" i="4"/>
  <c r="AA132" i="4"/>
  <c r="AB132" i="4"/>
  <c r="AC132" i="4"/>
  <c r="AD132" i="4"/>
  <c r="X133" i="4"/>
  <c r="Y133" i="4"/>
  <c r="Z133" i="4"/>
  <c r="AA133" i="4"/>
  <c r="AB133" i="4"/>
  <c r="AC133" i="4"/>
  <c r="AD133" i="4"/>
  <c r="X134" i="4"/>
  <c r="Y134" i="4"/>
  <c r="Z134" i="4"/>
  <c r="AA134" i="4"/>
  <c r="AB134" i="4"/>
  <c r="AC134" i="4"/>
  <c r="AD134" i="4"/>
  <c r="X135" i="4"/>
  <c r="Y135" i="4"/>
  <c r="Z135" i="4"/>
  <c r="AA135" i="4"/>
  <c r="AB135" i="4"/>
  <c r="AC135" i="4"/>
  <c r="AD135" i="4"/>
  <c r="X136" i="4"/>
  <c r="Y136" i="4"/>
  <c r="Z136" i="4"/>
  <c r="AA136" i="4"/>
  <c r="AB136" i="4"/>
  <c r="AC136" i="4"/>
  <c r="AD136" i="4"/>
  <c r="X137" i="4"/>
  <c r="Y137" i="4"/>
  <c r="Z137" i="4"/>
  <c r="AA137" i="4"/>
  <c r="AB137" i="4"/>
  <c r="AC137" i="4"/>
  <c r="AD137" i="4"/>
  <c r="X138" i="4"/>
  <c r="Y138" i="4"/>
  <c r="Z138" i="4"/>
  <c r="AA138" i="4"/>
  <c r="AB138" i="4"/>
  <c r="AC138" i="4"/>
  <c r="AD138" i="4"/>
  <c r="X139" i="4"/>
  <c r="Y139" i="4"/>
  <c r="Z139" i="4"/>
  <c r="AA139" i="4"/>
  <c r="AB139" i="4"/>
  <c r="AC139" i="4"/>
  <c r="AD139" i="4"/>
  <c r="X140" i="4"/>
  <c r="Y140" i="4"/>
  <c r="Z140" i="4"/>
  <c r="AA140" i="4"/>
  <c r="AB140" i="4"/>
  <c r="AC140" i="4"/>
  <c r="AD140" i="4"/>
  <c r="X141" i="4"/>
  <c r="Y141" i="4"/>
  <c r="Z141" i="4"/>
  <c r="AA141" i="4"/>
  <c r="AB141" i="4"/>
  <c r="AC141" i="4"/>
  <c r="AD141" i="4"/>
  <c r="X142" i="4"/>
  <c r="Y142" i="4"/>
  <c r="Z142" i="4"/>
  <c r="AA142" i="4"/>
  <c r="AB142" i="4"/>
  <c r="AC142" i="4"/>
  <c r="AD142" i="4"/>
  <c r="X143" i="4"/>
  <c r="Y143" i="4"/>
  <c r="Z143" i="4"/>
  <c r="AA143" i="4"/>
  <c r="AB143" i="4"/>
  <c r="AC143" i="4"/>
  <c r="AD143" i="4"/>
  <c r="X144" i="4"/>
  <c r="Y144" i="4"/>
  <c r="Z144" i="4"/>
  <c r="AA144" i="4"/>
  <c r="AB144" i="4"/>
  <c r="AC144" i="4"/>
  <c r="AD144" i="4"/>
  <c r="X145" i="4"/>
  <c r="Y145" i="4"/>
  <c r="Z145" i="4"/>
  <c r="AA145" i="4"/>
  <c r="AB145" i="4"/>
  <c r="AC145" i="4"/>
  <c r="AD145" i="4"/>
  <c r="X146" i="4"/>
  <c r="Y146" i="4"/>
  <c r="Z146" i="4"/>
  <c r="AA146" i="4"/>
  <c r="AB146" i="4"/>
  <c r="AC146" i="4"/>
  <c r="AD146" i="4"/>
  <c r="X147" i="4"/>
  <c r="Y147" i="4"/>
  <c r="Z147" i="4"/>
  <c r="AA147" i="4"/>
  <c r="AB147" i="4"/>
  <c r="AC147" i="4"/>
  <c r="AD147" i="4"/>
  <c r="X148" i="4"/>
  <c r="Y148" i="4"/>
  <c r="Z148" i="4"/>
  <c r="AA148" i="4"/>
  <c r="AB148" i="4"/>
  <c r="AC148" i="4"/>
  <c r="AD148" i="4"/>
  <c r="X149" i="4"/>
  <c r="Y149" i="4"/>
  <c r="Z149" i="4"/>
  <c r="AA149" i="4"/>
  <c r="AB149" i="4"/>
  <c r="AC149" i="4"/>
  <c r="AD149" i="4"/>
  <c r="X150" i="4"/>
  <c r="Y150" i="4"/>
  <c r="Z150" i="4"/>
  <c r="AA150" i="4"/>
  <c r="AB150" i="4"/>
  <c r="AC150" i="4"/>
  <c r="AD150" i="4"/>
  <c r="X151" i="4"/>
  <c r="Y151" i="4"/>
  <c r="Z151" i="4"/>
  <c r="AA151" i="4"/>
  <c r="AB151" i="4"/>
  <c r="AC151" i="4"/>
  <c r="AD151" i="4"/>
  <c r="X152" i="4"/>
  <c r="Y152" i="4"/>
  <c r="Z152" i="4"/>
  <c r="AA152" i="4"/>
  <c r="AB152" i="4"/>
  <c r="AC152" i="4"/>
  <c r="AD152" i="4"/>
  <c r="X153" i="4"/>
  <c r="Y153" i="4"/>
  <c r="Z153" i="4"/>
  <c r="AA153" i="4"/>
  <c r="AB153" i="4"/>
  <c r="AC153" i="4"/>
  <c r="AD153" i="4"/>
  <c r="X154" i="4"/>
  <c r="Y154" i="4"/>
  <c r="Z154" i="4"/>
  <c r="AA154" i="4"/>
  <c r="AB154" i="4"/>
  <c r="AC154" i="4"/>
  <c r="AD154" i="4"/>
  <c r="X155" i="4"/>
  <c r="Y155" i="4"/>
  <c r="Z155" i="4"/>
  <c r="AA155" i="4"/>
  <c r="AB155" i="4"/>
  <c r="AC155" i="4"/>
  <c r="AD155" i="4"/>
  <c r="X156" i="4"/>
  <c r="Y156" i="4"/>
  <c r="Z156" i="4"/>
  <c r="AA156" i="4"/>
  <c r="AB156" i="4"/>
  <c r="AC156" i="4"/>
  <c r="AD156" i="4"/>
  <c r="X157" i="4"/>
  <c r="Y157" i="4"/>
  <c r="Z157" i="4"/>
  <c r="AA157" i="4"/>
  <c r="AB157" i="4"/>
  <c r="AC157" i="4"/>
  <c r="AD157" i="4"/>
  <c r="X158" i="4"/>
  <c r="Y158" i="4"/>
  <c r="Z158" i="4"/>
  <c r="AA158" i="4"/>
  <c r="AB158" i="4"/>
  <c r="AC158" i="4"/>
  <c r="AD158" i="4"/>
  <c r="X159" i="4"/>
  <c r="Y159" i="4"/>
  <c r="Z159" i="4"/>
  <c r="AA159" i="4"/>
  <c r="AB159" i="4"/>
  <c r="AC159" i="4"/>
  <c r="AD159" i="4"/>
  <c r="X160" i="4"/>
  <c r="Y160" i="4"/>
  <c r="Z160" i="4"/>
  <c r="AA160" i="4"/>
  <c r="AB160" i="4"/>
  <c r="AC160" i="4"/>
  <c r="AD160" i="4"/>
  <c r="X161" i="4"/>
  <c r="Y161" i="4"/>
  <c r="Z161" i="4"/>
  <c r="AA161" i="4"/>
  <c r="AB161" i="4"/>
  <c r="AC161" i="4"/>
  <c r="AD161" i="4"/>
  <c r="X162" i="4"/>
  <c r="Y162" i="4"/>
  <c r="Z162" i="4"/>
  <c r="AA162" i="4"/>
  <c r="AB162" i="4"/>
  <c r="AC162" i="4"/>
  <c r="AD162" i="4"/>
  <c r="X163" i="4"/>
  <c r="Y163" i="4"/>
  <c r="Z163" i="4"/>
  <c r="AA163" i="4"/>
  <c r="AB163" i="4"/>
  <c r="AC163" i="4"/>
  <c r="AD163" i="4"/>
  <c r="X164" i="4"/>
  <c r="Y164" i="4"/>
  <c r="Z164" i="4"/>
  <c r="AA164" i="4"/>
  <c r="AB164" i="4"/>
  <c r="AC164" i="4"/>
  <c r="AD164" i="4"/>
  <c r="X165" i="4"/>
  <c r="Y165" i="4"/>
  <c r="Z165" i="4"/>
  <c r="AA165" i="4"/>
  <c r="AB165" i="4"/>
  <c r="AC165" i="4"/>
  <c r="AD165" i="4"/>
  <c r="X166" i="4"/>
  <c r="Y166" i="4"/>
  <c r="Z166" i="4"/>
  <c r="AA166" i="4"/>
  <c r="AB166" i="4"/>
  <c r="AC166" i="4"/>
  <c r="AD166" i="4"/>
  <c r="X167" i="4"/>
  <c r="Y167" i="4"/>
  <c r="Z167" i="4"/>
  <c r="AA167" i="4"/>
  <c r="AB167" i="4"/>
  <c r="AC167" i="4"/>
  <c r="AD167" i="4"/>
  <c r="X168" i="4"/>
  <c r="Y168" i="4"/>
  <c r="Z168" i="4"/>
  <c r="AA168" i="4"/>
  <c r="AB168" i="4"/>
  <c r="AC168" i="4"/>
  <c r="AD168" i="4"/>
  <c r="X169" i="4"/>
  <c r="Y169" i="4"/>
  <c r="Z169" i="4"/>
  <c r="AA169" i="4"/>
  <c r="AB169" i="4"/>
  <c r="AC169" i="4"/>
  <c r="AD169" i="4"/>
  <c r="X170" i="4"/>
  <c r="Y170" i="4"/>
  <c r="Z170" i="4"/>
  <c r="AA170" i="4"/>
  <c r="AB170" i="4"/>
  <c r="AC170" i="4"/>
  <c r="AD170" i="4"/>
  <c r="X171" i="4"/>
  <c r="Y171" i="4"/>
  <c r="Z171" i="4"/>
  <c r="AA171" i="4"/>
  <c r="AB171" i="4"/>
  <c r="AC171" i="4"/>
  <c r="AD171" i="4"/>
  <c r="X172" i="4"/>
  <c r="Y172" i="4"/>
  <c r="Z172" i="4"/>
  <c r="AA172" i="4"/>
  <c r="AB172" i="4"/>
  <c r="AC172" i="4"/>
  <c r="AD172" i="4"/>
  <c r="X173" i="4"/>
  <c r="Y173" i="4"/>
  <c r="Z173" i="4"/>
  <c r="AA173" i="4"/>
  <c r="AB173" i="4"/>
  <c r="AC173" i="4"/>
  <c r="AD173" i="4"/>
  <c r="X174" i="4"/>
  <c r="Y174" i="4"/>
  <c r="Z174" i="4"/>
  <c r="AA174" i="4"/>
  <c r="AB174" i="4"/>
  <c r="AC174" i="4"/>
  <c r="AD174" i="4"/>
  <c r="X175" i="4"/>
  <c r="Y175" i="4"/>
  <c r="Z175" i="4"/>
  <c r="AA175" i="4"/>
  <c r="AB175" i="4"/>
  <c r="AC175" i="4"/>
  <c r="AD175" i="4"/>
  <c r="X176" i="4"/>
  <c r="Y176" i="4"/>
  <c r="Z176" i="4"/>
  <c r="AA176" i="4"/>
  <c r="AB176" i="4"/>
  <c r="AC176" i="4"/>
  <c r="AD176" i="4"/>
  <c r="X177" i="4"/>
  <c r="Y177" i="4"/>
  <c r="Z177" i="4"/>
  <c r="AA177" i="4"/>
  <c r="AB177" i="4"/>
  <c r="AC177" i="4"/>
  <c r="AD177" i="4"/>
  <c r="X178" i="4"/>
  <c r="Y178" i="4"/>
  <c r="Z178" i="4"/>
  <c r="AA178" i="4"/>
  <c r="AB178" i="4"/>
  <c r="AC178" i="4"/>
  <c r="AD178" i="4"/>
  <c r="X179" i="4"/>
  <c r="Y179" i="4"/>
  <c r="Z179" i="4"/>
  <c r="AA179" i="4"/>
  <c r="AB179" i="4"/>
  <c r="AC179" i="4"/>
  <c r="AD179" i="4"/>
  <c r="X180" i="4"/>
  <c r="Y180" i="4"/>
  <c r="Z180" i="4"/>
  <c r="AA180" i="4"/>
  <c r="AB180" i="4"/>
  <c r="AC180" i="4"/>
  <c r="AD180" i="4"/>
  <c r="X181" i="4"/>
  <c r="Y181" i="4"/>
  <c r="Z181" i="4"/>
  <c r="AA181" i="4"/>
  <c r="AB181" i="4"/>
  <c r="AC181" i="4"/>
  <c r="AD181" i="4"/>
  <c r="X182" i="4"/>
  <c r="Y182" i="4"/>
  <c r="Z182" i="4"/>
  <c r="AA182" i="4"/>
  <c r="AB182" i="4"/>
  <c r="AC182" i="4"/>
  <c r="AD182" i="4"/>
  <c r="X183" i="4"/>
  <c r="Y183" i="4"/>
  <c r="Z183" i="4"/>
  <c r="AA183" i="4"/>
  <c r="AB183" i="4"/>
  <c r="AC183" i="4"/>
  <c r="AD183" i="4"/>
  <c r="X184" i="4"/>
  <c r="Y184" i="4"/>
  <c r="Z184" i="4"/>
  <c r="AA184" i="4"/>
  <c r="AB184" i="4"/>
  <c r="AC184" i="4"/>
  <c r="AD184" i="4"/>
  <c r="X185" i="4"/>
  <c r="Y185" i="4"/>
  <c r="Z185" i="4"/>
  <c r="AA185" i="4"/>
  <c r="AB185" i="4"/>
  <c r="AC185" i="4"/>
  <c r="AD185" i="4"/>
  <c r="X186" i="4"/>
  <c r="Y186" i="4"/>
  <c r="Z186" i="4"/>
  <c r="AA186" i="4"/>
  <c r="AB186" i="4"/>
  <c r="AC186" i="4"/>
  <c r="AD186" i="4"/>
  <c r="X187" i="4"/>
  <c r="Y187" i="4"/>
  <c r="Z187" i="4"/>
  <c r="AA187" i="4"/>
  <c r="AB187" i="4"/>
  <c r="AC187" i="4"/>
  <c r="AD187" i="4"/>
  <c r="X188" i="4"/>
  <c r="Y188" i="4"/>
  <c r="Z188" i="4"/>
  <c r="AA188" i="4"/>
  <c r="AB188" i="4"/>
  <c r="AC188" i="4"/>
  <c r="AD188" i="4"/>
  <c r="X189" i="4"/>
  <c r="Y189" i="4"/>
  <c r="Z189" i="4"/>
  <c r="AA189" i="4"/>
  <c r="AB189" i="4"/>
  <c r="AC189" i="4"/>
  <c r="AD189" i="4"/>
  <c r="X190" i="4"/>
  <c r="Y190" i="4"/>
  <c r="Z190" i="4"/>
  <c r="AA190" i="4"/>
  <c r="AB190" i="4"/>
  <c r="AC190" i="4"/>
  <c r="AD190" i="4"/>
  <c r="X191" i="4"/>
  <c r="Y191" i="4"/>
  <c r="Z191" i="4"/>
  <c r="AA191" i="4"/>
  <c r="AB191" i="4"/>
  <c r="AC191" i="4"/>
  <c r="AD191" i="4"/>
  <c r="X192" i="4"/>
  <c r="Y192" i="4"/>
  <c r="Z192" i="4"/>
  <c r="AA192" i="4"/>
  <c r="AB192" i="4"/>
  <c r="AC192" i="4"/>
  <c r="AD192" i="4"/>
  <c r="X193" i="4"/>
  <c r="Y193" i="4"/>
  <c r="Z193" i="4"/>
  <c r="AA193" i="4"/>
  <c r="AB193" i="4"/>
  <c r="AC193" i="4"/>
  <c r="AD193" i="4"/>
  <c r="X194" i="4"/>
  <c r="Y194" i="4"/>
  <c r="Z194" i="4"/>
  <c r="AA194" i="4"/>
  <c r="AB194" i="4"/>
  <c r="AC194" i="4"/>
  <c r="AD194" i="4"/>
  <c r="X195" i="4"/>
  <c r="Y195" i="4"/>
  <c r="Z195" i="4"/>
  <c r="AA195" i="4"/>
  <c r="AB195" i="4"/>
  <c r="AC195" i="4"/>
  <c r="AD195" i="4"/>
  <c r="X196" i="4"/>
  <c r="Y196" i="4"/>
  <c r="Z196" i="4"/>
  <c r="AA196" i="4"/>
  <c r="AB196" i="4"/>
  <c r="AC196" i="4"/>
  <c r="AD196" i="4"/>
  <c r="X197" i="4"/>
  <c r="Y197" i="4"/>
  <c r="Z197" i="4"/>
  <c r="AA197" i="4"/>
  <c r="AB197" i="4"/>
  <c r="AC197" i="4"/>
  <c r="AD197" i="4"/>
  <c r="X198" i="4"/>
  <c r="Y198" i="4"/>
  <c r="Z198" i="4"/>
  <c r="AA198" i="4"/>
  <c r="AB198" i="4"/>
  <c r="AC198" i="4"/>
  <c r="AD198" i="4"/>
  <c r="X199" i="4"/>
  <c r="Y199" i="4"/>
  <c r="Z199" i="4"/>
  <c r="AA199" i="4"/>
  <c r="AB199" i="4"/>
  <c r="AC199" i="4"/>
  <c r="AD199" i="4"/>
  <c r="X200" i="4"/>
  <c r="Y200" i="4"/>
  <c r="Z200" i="4"/>
  <c r="AA200" i="4"/>
  <c r="AB200" i="4"/>
  <c r="AC200" i="4"/>
  <c r="AD200" i="4"/>
  <c r="X201" i="4"/>
  <c r="Y201" i="4"/>
  <c r="Z201" i="4"/>
  <c r="AA201" i="4"/>
  <c r="AB201" i="4"/>
  <c r="AC201" i="4"/>
  <c r="AD201" i="4"/>
  <c r="X202" i="4"/>
  <c r="Y202" i="4"/>
  <c r="Z202" i="4"/>
  <c r="AA202" i="4"/>
  <c r="AB202" i="4"/>
  <c r="AC202" i="4"/>
  <c r="AD202" i="4"/>
  <c r="X203" i="4"/>
  <c r="Y203" i="4"/>
  <c r="Z203" i="4"/>
  <c r="AA203" i="4"/>
  <c r="AB203" i="4"/>
  <c r="AC203" i="4"/>
  <c r="AD203" i="4"/>
  <c r="X204" i="4"/>
  <c r="Y204" i="4"/>
  <c r="Z204" i="4"/>
  <c r="AA204" i="4"/>
  <c r="AB204" i="4"/>
  <c r="AC204" i="4"/>
  <c r="AD204" i="4"/>
  <c r="X205" i="4"/>
  <c r="Y205" i="4"/>
  <c r="Z205" i="4"/>
  <c r="AA205" i="4"/>
  <c r="AB205" i="4"/>
  <c r="AC205" i="4"/>
  <c r="AD205" i="4"/>
  <c r="X206" i="4"/>
  <c r="Y206" i="4"/>
  <c r="Z206" i="4"/>
  <c r="AA206" i="4"/>
  <c r="AB206" i="4"/>
  <c r="AC206" i="4"/>
  <c r="AD206" i="4"/>
  <c r="X207" i="4"/>
  <c r="Y207" i="4"/>
  <c r="Z207" i="4"/>
  <c r="AA207" i="4"/>
  <c r="AB207" i="4"/>
  <c r="AC207" i="4"/>
  <c r="AD207" i="4"/>
  <c r="X208" i="4"/>
  <c r="Y208" i="4"/>
  <c r="Z208" i="4"/>
  <c r="AA208" i="4"/>
  <c r="AB208" i="4"/>
  <c r="AC208" i="4"/>
  <c r="AD208" i="4"/>
  <c r="X209" i="4"/>
  <c r="Y209" i="4"/>
  <c r="Z209" i="4"/>
  <c r="AA209" i="4"/>
  <c r="AB209" i="4"/>
  <c r="AC209" i="4"/>
  <c r="AD209" i="4"/>
  <c r="X210" i="4"/>
  <c r="Y210" i="4"/>
  <c r="Z210" i="4"/>
  <c r="AA210" i="4"/>
  <c r="AB210" i="4"/>
  <c r="AC210" i="4"/>
  <c r="AD210" i="4"/>
  <c r="X211" i="4"/>
  <c r="Y211" i="4"/>
  <c r="Z211" i="4"/>
  <c r="AA211" i="4"/>
  <c r="AB211" i="4"/>
  <c r="AC211" i="4"/>
  <c r="AD211" i="4"/>
  <c r="X212" i="4"/>
  <c r="Y212" i="4"/>
  <c r="Z212" i="4"/>
  <c r="AA212" i="4"/>
  <c r="AB212" i="4"/>
  <c r="AC212" i="4"/>
  <c r="AD212" i="4"/>
  <c r="X213" i="4"/>
  <c r="Y213" i="4"/>
  <c r="Z213" i="4"/>
  <c r="AA213" i="4"/>
  <c r="AB213" i="4"/>
  <c r="AC213" i="4"/>
  <c r="AD213" i="4"/>
  <c r="X214" i="4"/>
  <c r="Y214" i="4"/>
  <c r="Z214" i="4"/>
  <c r="AA214" i="4"/>
  <c r="AB214" i="4"/>
  <c r="AC214" i="4"/>
  <c r="AD214" i="4"/>
  <c r="X215" i="4"/>
  <c r="Y215" i="4"/>
  <c r="Z215" i="4"/>
  <c r="AA215" i="4"/>
  <c r="AB215" i="4"/>
  <c r="AC215" i="4"/>
  <c r="AD215" i="4"/>
  <c r="X216" i="4"/>
  <c r="Y216" i="4"/>
  <c r="Z216" i="4"/>
  <c r="AA216" i="4"/>
  <c r="AB216" i="4"/>
  <c r="AC216" i="4"/>
  <c r="AD216" i="4"/>
  <c r="X217" i="4"/>
  <c r="Y217" i="4"/>
  <c r="Z217" i="4"/>
  <c r="AA217" i="4"/>
  <c r="AB217" i="4"/>
  <c r="AC217" i="4"/>
  <c r="AD217" i="4"/>
  <c r="X218" i="4"/>
  <c r="Y218" i="4"/>
  <c r="Z218" i="4"/>
  <c r="AA218" i="4"/>
  <c r="AB218" i="4"/>
  <c r="AC218" i="4"/>
  <c r="AD218" i="4"/>
  <c r="X219" i="4"/>
  <c r="Y219" i="4"/>
  <c r="Z219" i="4"/>
  <c r="AA219" i="4"/>
  <c r="AB219" i="4"/>
  <c r="AC219" i="4"/>
  <c r="AD219" i="4"/>
  <c r="X220" i="4"/>
  <c r="Y220" i="4"/>
  <c r="Z220" i="4"/>
  <c r="AA220" i="4"/>
  <c r="AB220" i="4"/>
  <c r="AC220" i="4"/>
  <c r="AD220" i="4"/>
  <c r="X221" i="4"/>
  <c r="Y221" i="4"/>
  <c r="Z221" i="4"/>
  <c r="AA221" i="4"/>
  <c r="AB221" i="4"/>
  <c r="AC221" i="4"/>
  <c r="AD221" i="4"/>
  <c r="X222" i="4"/>
  <c r="Y222" i="4"/>
  <c r="Z222" i="4"/>
  <c r="AA222" i="4"/>
  <c r="AB222" i="4"/>
  <c r="AC222" i="4"/>
  <c r="AD222" i="4"/>
  <c r="X223" i="4"/>
  <c r="Y223" i="4"/>
  <c r="Z223" i="4"/>
  <c r="AA223" i="4"/>
  <c r="AB223" i="4"/>
  <c r="AC223" i="4"/>
  <c r="AD223" i="4"/>
  <c r="X224" i="4"/>
  <c r="Y224" i="4"/>
  <c r="Z224" i="4"/>
  <c r="AA224" i="4"/>
  <c r="AB224" i="4"/>
  <c r="AC224" i="4"/>
  <c r="AD224" i="4"/>
  <c r="X225" i="4"/>
  <c r="Y225" i="4"/>
  <c r="Z225" i="4"/>
  <c r="AA225" i="4"/>
  <c r="AB225" i="4"/>
  <c r="AC225" i="4"/>
  <c r="AD225" i="4"/>
  <c r="X226" i="4"/>
  <c r="Y226" i="4"/>
  <c r="Z226" i="4"/>
  <c r="AA226" i="4"/>
  <c r="AB226" i="4"/>
  <c r="AC226" i="4"/>
  <c r="AD226" i="4"/>
  <c r="X227" i="4"/>
  <c r="Y227" i="4"/>
  <c r="Z227" i="4"/>
  <c r="AA227" i="4"/>
  <c r="AB227" i="4"/>
  <c r="AC227" i="4"/>
  <c r="AD227" i="4"/>
  <c r="X228" i="4"/>
  <c r="Y228" i="4"/>
  <c r="Z228" i="4"/>
  <c r="AA228" i="4"/>
  <c r="AB228" i="4"/>
  <c r="AC228" i="4"/>
  <c r="AD228" i="4"/>
  <c r="X229" i="4"/>
  <c r="Y229" i="4"/>
  <c r="Z229" i="4"/>
  <c r="AA229" i="4"/>
  <c r="AB229" i="4"/>
  <c r="AC229" i="4"/>
  <c r="AD229" i="4"/>
  <c r="X230" i="4"/>
  <c r="Y230" i="4"/>
  <c r="Z230" i="4"/>
  <c r="AA230" i="4"/>
  <c r="AB230" i="4"/>
  <c r="AC230" i="4"/>
  <c r="AD230" i="4"/>
  <c r="X231" i="4"/>
  <c r="Y231" i="4"/>
  <c r="Z231" i="4"/>
  <c r="AA231" i="4"/>
  <c r="AB231" i="4"/>
  <c r="AC231" i="4"/>
  <c r="AD231" i="4"/>
  <c r="X232" i="4"/>
  <c r="Y232" i="4"/>
  <c r="Z232" i="4"/>
  <c r="AA232" i="4"/>
  <c r="AB232" i="4"/>
  <c r="AC232" i="4"/>
  <c r="AD232" i="4"/>
  <c r="X233" i="4"/>
  <c r="Y233" i="4"/>
  <c r="Z233" i="4"/>
  <c r="AA233" i="4"/>
  <c r="AB233" i="4"/>
  <c r="AC233" i="4"/>
  <c r="AD233" i="4"/>
  <c r="X234" i="4"/>
  <c r="Y234" i="4"/>
  <c r="Z234" i="4"/>
  <c r="AA234" i="4"/>
  <c r="AB234" i="4"/>
  <c r="AC234" i="4"/>
  <c r="AD234" i="4"/>
  <c r="X235" i="4"/>
  <c r="Y235" i="4"/>
  <c r="Z235" i="4"/>
  <c r="AA235" i="4"/>
  <c r="AB235" i="4"/>
  <c r="AC235" i="4"/>
  <c r="AD235" i="4"/>
  <c r="X236" i="4"/>
  <c r="Y236" i="4"/>
  <c r="Z236" i="4"/>
  <c r="AA236" i="4"/>
  <c r="AB236" i="4"/>
  <c r="AC236" i="4"/>
  <c r="AD236" i="4"/>
  <c r="X237" i="4"/>
  <c r="Y237" i="4"/>
  <c r="Z237" i="4"/>
  <c r="AA237" i="4"/>
  <c r="AB237" i="4"/>
  <c r="AC237" i="4"/>
  <c r="AD237" i="4"/>
  <c r="X238" i="4"/>
  <c r="Y238" i="4"/>
  <c r="Z238" i="4"/>
  <c r="AA238" i="4"/>
  <c r="AB238" i="4"/>
  <c r="AC238" i="4"/>
  <c r="AD238" i="4"/>
  <c r="X239" i="4"/>
  <c r="Y239" i="4"/>
  <c r="Z239" i="4"/>
  <c r="AA239" i="4"/>
  <c r="AB239" i="4"/>
  <c r="AC239" i="4"/>
  <c r="AD239" i="4"/>
  <c r="X240" i="4"/>
  <c r="Y240" i="4"/>
  <c r="Z240" i="4"/>
  <c r="AA240" i="4"/>
  <c r="AB240" i="4"/>
  <c r="AC240" i="4"/>
  <c r="AD240" i="4"/>
  <c r="X241" i="4"/>
  <c r="Y241" i="4"/>
  <c r="Z241" i="4"/>
  <c r="AA241" i="4"/>
  <c r="AB241" i="4"/>
  <c r="AC241" i="4"/>
  <c r="AD241" i="4"/>
  <c r="X242" i="4"/>
  <c r="Y242" i="4"/>
  <c r="Z242" i="4"/>
  <c r="AA242" i="4"/>
  <c r="AB242" i="4"/>
  <c r="AC242" i="4"/>
  <c r="AD242" i="4"/>
  <c r="X243" i="4"/>
  <c r="Y243" i="4"/>
  <c r="Z243" i="4"/>
  <c r="AA243" i="4"/>
  <c r="AB243" i="4"/>
  <c r="AC243" i="4"/>
  <c r="AD243" i="4"/>
  <c r="X244" i="4"/>
  <c r="Y244" i="4"/>
  <c r="Z244" i="4"/>
  <c r="AA244" i="4"/>
  <c r="AB244" i="4"/>
  <c r="AC244" i="4"/>
  <c r="AD244" i="4"/>
  <c r="X245" i="4"/>
  <c r="Y245" i="4"/>
  <c r="Z245" i="4"/>
  <c r="AA245" i="4"/>
  <c r="AB245" i="4"/>
  <c r="AC245" i="4"/>
  <c r="AD245" i="4"/>
  <c r="X246" i="4"/>
  <c r="Y246" i="4"/>
  <c r="Z246" i="4"/>
  <c r="AA246" i="4"/>
  <c r="AB246" i="4"/>
  <c r="AC246" i="4"/>
  <c r="AD246" i="4"/>
  <c r="X247" i="4"/>
  <c r="Y247" i="4"/>
  <c r="Z247" i="4"/>
  <c r="AA247" i="4"/>
  <c r="AB247" i="4"/>
  <c r="AC247" i="4"/>
  <c r="AD247" i="4"/>
  <c r="X248" i="4"/>
  <c r="Y248" i="4"/>
  <c r="Z248" i="4"/>
  <c r="AA248" i="4"/>
  <c r="AB248" i="4"/>
  <c r="AC248" i="4"/>
  <c r="AD248" i="4"/>
  <c r="X249" i="4"/>
  <c r="Y249" i="4"/>
  <c r="Z249" i="4"/>
  <c r="AA249" i="4"/>
  <c r="AB249" i="4"/>
  <c r="AC249" i="4"/>
  <c r="AD249" i="4"/>
  <c r="X250" i="4"/>
  <c r="Y250" i="4"/>
  <c r="Z250" i="4"/>
  <c r="AA250" i="4"/>
  <c r="AB250" i="4"/>
  <c r="AC250" i="4"/>
  <c r="AD250" i="4"/>
  <c r="X251" i="4"/>
  <c r="Y251" i="4"/>
  <c r="Z251" i="4"/>
  <c r="AA251" i="4"/>
  <c r="AB251" i="4"/>
  <c r="AC251" i="4"/>
  <c r="AD251" i="4"/>
  <c r="X252" i="4"/>
  <c r="Y252" i="4"/>
  <c r="Z252" i="4"/>
  <c r="AA252" i="4"/>
  <c r="AB252" i="4"/>
  <c r="AC252" i="4"/>
  <c r="AD252" i="4"/>
  <c r="X253" i="4"/>
  <c r="Y253" i="4"/>
  <c r="Z253" i="4"/>
  <c r="AA253" i="4"/>
  <c r="AB253" i="4"/>
  <c r="AC253" i="4"/>
  <c r="AD253" i="4"/>
  <c r="X254" i="4"/>
  <c r="Y254" i="4"/>
  <c r="Z254" i="4"/>
  <c r="AA254" i="4"/>
  <c r="AB254" i="4"/>
  <c r="AC254" i="4"/>
  <c r="AD254" i="4"/>
  <c r="X255" i="4"/>
  <c r="Y255" i="4"/>
  <c r="Z255" i="4"/>
  <c r="AA255" i="4"/>
  <c r="AB255" i="4"/>
  <c r="AC255" i="4"/>
  <c r="AD255" i="4"/>
  <c r="X256" i="4"/>
  <c r="Y256" i="4"/>
  <c r="Z256" i="4"/>
  <c r="AA256" i="4"/>
  <c r="AB256" i="4"/>
  <c r="AC256" i="4"/>
  <c r="AD256" i="4"/>
  <c r="X257" i="4"/>
  <c r="Y257" i="4"/>
  <c r="Z257" i="4"/>
  <c r="AA257" i="4"/>
  <c r="AB257" i="4"/>
  <c r="AC257" i="4"/>
  <c r="AD257" i="4"/>
  <c r="X258" i="4"/>
  <c r="Y258" i="4"/>
  <c r="Z258" i="4"/>
  <c r="AA258" i="4"/>
  <c r="AB258" i="4"/>
  <c r="AC258" i="4"/>
  <c r="AD258" i="4"/>
  <c r="X259" i="4"/>
  <c r="Y259" i="4"/>
  <c r="Z259" i="4"/>
  <c r="AA259" i="4"/>
  <c r="AB259" i="4"/>
  <c r="AC259" i="4"/>
  <c r="AD259" i="4"/>
  <c r="X260" i="4"/>
  <c r="Y260" i="4"/>
  <c r="Z260" i="4"/>
  <c r="AA260" i="4"/>
  <c r="AB260" i="4"/>
  <c r="AC260" i="4"/>
  <c r="AD260" i="4"/>
  <c r="X261" i="4"/>
  <c r="Y261" i="4"/>
  <c r="Z261" i="4"/>
  <c r="AA261" i="4"/>
  <c r="AB261" i="4"/>
  <c r="AC261" i="4"/>
  <c r="AD261" i="4"/>
  <c r="X262" i="4"/>
  <c r="Y262" i="4"/>
  <c r="Z262" i="4"/>
  <c r="AA262" i="4"/>
  <c r="AB262" i="4"/>
  <c r="AC262" i="4"/>
  <c r="AD262" i="4"/>
  <c r="X263" i="4"/>
  <c r="Y263" i="4"/>
  <c r="Z263" i="4"/>
  <c r="AA263" i="4"/>
  <c r="AB263" i="4"/>
  <c r="AC263" i="4"/>
  <c r="AD263" i="4"/>
  <c r="X264" i="4"/>
  <c r="Y264" i="4"/>
  <c r="Z264" i="4"/>
  <c r="AA264" i="4"/>
  <c r="AB264" i="4"/>
  <c r="AC264" i="4"/>
  <c r="AD264" i="4"/>
  <c r="X265" i="4"/>
  <c r="Y265" i="4"/>
  <c r="Z265" i="4"/>
  <c r="AA265" i="4"/>
  <c r="AB265" i="4"/>
  <c r="AC265" i="4"/>
  <c r="AD265" i="4"/>
  <c r="X266" i="4"/>
  <c r="Y266" i="4"/>
  <c r="Z266" i="4"/>
  <c r="AA266" i="4"/>
  <c r="AB266" i="4"/>
  <c r="AC266" i="4"/>
  <c r="AD266" i="4"/>
  <c r="X267" i="4"/>
  <c r="Y267" i="4"/>
  <c r="Z267" i="4"/>
  <c r="AA267" i="4"/>
  <c r="AB267" i="4"/>
  <c r="AC267" i="4"/>
  <c r="AD267" i="4"/>
  <c r="X268" i="4"/>
  <c r="Y268" i="4"/>
  <c r="Z268" i="4"/>
  <c r="AA268" i="4"/>
  <c r="AB268" i="4"/>
  <c r="AC268" i="4"/>
  <c r="AD268" i="4"/>
  <c r="X269" i="4"/>
  <c r="Y269" i="4"/>
  <c r="Z269" i="4"/>
  <c r="AA269" i="4"/>
  <c r="AB269" i="4"/>
  <c r="AC269" i="4"/>
  <c r="AD269" i="4"/>
  <c r="X270" i="4"/>
  <c r="Y270" i="4"/>
  <c r="Z270" i="4"/>
  <c r="AA270" i="4"/>
  <c r="AB270" i="4"/>
  <c r="AC270" i="4"/>
  <c r="AD270" i="4"/>
  <c r="X271" i="4"/>
  <c r="Y271" i="4"/>
  <c r="Z271" i="4"/>
  <c r="AA271" i="4"/>
  <c r="AB271" i="4"/>
  <c r="AC271" i="4"/>
  <c r="AD271" i="4"/>
  <c r="X272" i="4"/>
  <c r="Y272" i="4"/>
  <c r="Z272" i="4"/>
  <c r="AA272" i="4"/>
  <c r="AB272" i="4"/>
  <c r="AC272" i="4"/>
  <c r="AD272" i="4"/>
  <c r="X273" i="4"/>
  <c r="Y273" i="4"/>
  <c r="Z273" i="4"/>
  <c r="AA273" i="4"/>
  <c r="AB273" i="4"/>
  <c r="AC273" i="4"/>
  <c r="AD273" i="4"/>
  <c r="X274" i="4"/>
  <c r="Y274" i="4"/>
  <c r="Z274" i="4"/>
  <c r="AA274" i="4"/>
  <c r="AB274" i="4"/>
  <c r="AC274" i="4"/>
  <c r="AD274" i="4"/>
  <c r="X275" i="4"/>
  <c r="Y275" i="4"/>
  <c r="Z275" i="4"/>
  <c r="AA275" i="4"/>
  <c r="AB275" i="4"/>
  <c r="AC275" i="4"/>
  <c r="AD275" i="4"/>
  <c r="X276" i="4"/>
  <c r="Y276" i="4"/>
  <c r="Z276" i="4"/>
  <c r="AA276" i="4"/>
  <c r="AB276" i="4"/>
  <c r="AC276" i="4"/>
  <c r="AD276" i="4"/>
  <c r="X277" i="4"/>
  <c r="Y277" i="4"/>
  <c r="Z277" i="4"/>
  <c r="AA277" i="4"/>
  <c r="AB277" i="4"/>
  <c r="AC277" i="4"/>
  <c r="AD277" i="4"/>
  <c r="X278" i="4"/>
  <c r="Y278" i="4"/>
  <c r="Z278" i="4"/>
  <c r="AA278" i="4"/>
  <c r="AB278" i="4"/>
  <c r="AC278" i="4"/>
  <c r="AD278" i="4"/>
  <c r="X279" i="4"/>
  <c r="Y279" i="4"/>
  <c r="Z279" i="4"/>
  <c r="AA279" i="4"/>
  <c r="AB279" i="4"/>
  <c r="AC279" i="4"/>
  <c r="AD279" i="4"/>
  <c r="Y9" i="4"/>
  <c r="Z9" i="4"/>
  <c r="AA9" i="4"/>
  <c r="AB9" i="4"/>
  <c r="AC9" i="4"/>
  <c r="AD9" i="4"/>
  <c r="X9" i="4"/>
  <c r="X10" i="1"/>
  <c r="Y10" i="1"/>
  <c r="Z10" i="1"/>
  <c r="AA10" i="1"/>
  <c r="AB10" i="1"/>
  <c r="AC10" i="1"/>
  <c r="AD10" i="1"/>
  <c r="X12" i="1"/>
  <c r="Y12" i="1"/>
  <c r="Z12" i="1"/>
  <c r="AA12" i="1"/>
  <c r="AB12" i="1"/>
  <c r="AC12" i="1"/>
  <c r="AD12" i="1"/>
  <c r="X13" i="1"/>
  <c r="Y13" i="1"/>
  <c r="Z13" i="1"/>
  <c r="AA13" i="1"/>
  <c r="AB13" i="1"/>
  <c r="AC13" i="1"/>
  <c r="AD13" i="1"/>
  <c r="X14" i="1"/>
  <c r="Y14" i="1"/>
  <c r="Z14" i="1"/>
  <c r="AA14" i="1"/>
  <c r="AB14" i="1"/>
  <c r="AC14" i="1"/>
  <c r="AD14" i="1"/>
  <c r="X15" i="1"/>
  <c r="Y15" i="1"/>
  <c r="Z15" i="1"/>
  <c r="AA15" i="1"/>
  <c r="AB15" i="1"/>
  <c r="AC15" i="1"/>
  <c r="AD15" i="1"/>
  <c r="X16" i="1"/>
  <c r="Y16" i="1"/>
  <c r="Z16" i="1"/>
  <c r="AA16" i="1"/>
  <c r="AB16" i="1"/>
  <c r="AC16" i="1"/>
  <c r="AD16" i="1"/>
  <c r="X19" i="1"/>
  <c r="Y19" i="1"/>
  <c r="Z19" i="1"/>
  <c r="AA19" i="1"/>
  <c r="AB19" i="1"/>
  <c r="AC19" i="1"/>
  <c r="AD19" i="1"/>
  <c r="X20" i="1"/>
  <c r="Y20" i="1"/>
  <c r="Z20" i="1"/>
  <c r="AA20" i="1"/>
  <c r="AB20" i="1"/>
  <c r="AC20" i="1"/>
  <c r="AD20" i="1"/>
  <c r="X21" i="1"/>
  <c r="Y21" i="1"/>
  <c r="Z21" i="1"/>
  <c r="AA21" i="1"/>
  <c r="AB21" i="1"/>
  <c r="AC21" i="1"/>
  <c r="AD21" i="1"/>
  <c r="X22" i="1"/>
  <c r="Y22" i="1"/>
  <c r="Z22" i="1"/>
  <c r="AA22" i="1"/>
  <c r="AB22" i="1"/>
  <c r="AC22" i="1"/>
  <c r="AD22" i="1"/>
  <c r="X23" i="1"/>
  <c r="Y23" i="1"/>
  <c r="Z23" i="1"/>
  <c r="AA23" i="1"/>
  <c r="AB23" i="1"/>
  <c r="AC23" i="1"/>
  <c r="AD23" i="1"/>
  <c r="X24" i="1"/>
  <c r="Y24" i="1"/>
  <c r="Z24" i="1"/>
  <c r="AA24" i="1"/>
  <c r="AB24" i="1"/>
  <c r="AC24" i="1"/>
  <c r="AD24" i="1"/>
  <c r="X25" i="1"/>
  <c r="Y25" i="1"/>
  <c r="Z25" i="1"/>
  <c r="AA25" i="1"/>
  <c r="AB25" i="1"/>
  <c r="AC25" i="1"/>
  <c r="AD25" i="1"/>
  <c r="X26" i="1"/>
  <c r="Y26" i="1"/>
  <c r="Z26" i="1"/>
  <c r="AA26" i="1"/>
  <c r="AB26" i="1"/>
  <c r="AC26" i="1"/>
  <c r="AD26" i="1"/>
  <c r="X27" i="1"/>
  <c r="Y27" i="1"/>
  <c r="Z27" i="1"/>
  <c r="AA27" i="1"/>
  <c r="AB27" i="1"/>
  <c r="AC27" i="1"/>
  <c r="AD27" i="1"/>
  <c r="X28" i="1"/>
  <c r="Y28" i="1"/>
  <c r="Z28" i="1"/>
  <c r="AA28" i="1"/>
  <c r="AB28" i="1"/>
  <c r="AC28" i="1"/>
  <c r="AD28" i="1"/>
  <c r="X29" i="1"/>
  <c r="Y29" i="1"/>
  <c r="Z29" i="1"/>
  <c r="AA29" i="1"/>
  <c r="AB29" i="1"/>
  <c r="AC29" i="1"/>
  <c r="AD29" i="1"/>
  <c r="X30" i="1"/>
  <c r="Y30" i="1"/>
  <c r="Z30" i="1"/>
  <c r="AA30" i="1"/>
  <c r="AB30" i="1"/>
  <c r="AC30" i="1"/>
  <c r="AD30" i="1"/>
  <c r="X31" i="1"/>
  <c r="Y31" i="1"/>
  <c r="Z31" i="1"/>
  <c r="AA31" i="1"/>
  <c r="AB31" i="1"/>
  <c r="AC31" i="1"/>
  <c r="AD31" i="1"/>
  <c r="X32" i="1"/>
  <c r="Y32" i="1"/>
  <c r="Z32" i="1"/>
  <c r="AA32" i="1"/>
  <c r="AB32" i="1"/>
  <c r="AC32" i="1"/>
  <c r="AD32" i="1"/>
  <c r="X33" i="1"/>
  <c r="Y33" i="1"/>
  <c r="Z33" i="1"/>
  <c r="AA33" i="1"/>
  <c r="AB33" i="1"/>
  <c r="AC33" i="1"/>
  <c r="AD33" i="1"/>
  <c r="X34" i="1"/>
  <c r="Y34" i="1"/>
  <c r="Z34" i="1"/>
  <c r="AA34" i="1"/>
  <c r="AB34" i="1"/>
  <c r="AC34" i="1"/>
  <c r="AD34" i="1"/>
  <c r="X35" i="1"/>
  <c r="Y35" i="1"/>
  <c r="Z35" i="1"/>
  <c r="AA35" i="1"/>
  <c r="AB35" i="1"/>
  <c r="AC35" i="1"/>
  <c r="AD35" i="1"/>
  <c r="X36" i="1"/>
  <c r="Y36" i="1"/>
  <c r="Z36" i="1"/>
  <c r="AA36" i="1"/>
  <c r="AB36" i="1"/>
  <c r="AC36" i="1"/>
  <c r="AD36" i="1"/>
  <c r="X37" i="1"/>
  <c r="Y37" i="1"/>
  <c r="Z37" i="1"/>
  <c r="AA37" i="1"/>
  <c r="AB37" i="1"/>
  <c r="AC37" i="1"/>
  <c r="AD37" i="1"/>
  <c r="X38" i="1"/>
  <c r="Y38" i="1"/>
  <c r="Z38" i="1"/>
  <c r="AA38" i="1"/>
  <c r="AB38" i="1"/>
  <c r="AC38" i="1"/>
  <c r="AD38" i="1"/>
  <c r="X39" i="1"/>
  <c r="Y39" i="1"/>
  <c r="Z39" i="1"/>
  <c r="AA39" i="1"/>
  <c r="AB39" i="1"/>
  <c r="AC39" i="1"/>
  <c r="AD39" i="1"/>
  <c r="X40" i="1"/>
  <c r="Y40" i="1"/>
  <c r="Z40" i="1"/>
  <c r="AA40" i="1"/>
  <c r="AB40" i="1"/>
  <c r="AC40" i="1"/>
  <c r="AD40" i="1"/>
  <c r="X41" i="1"/>
  <c r="Y41" i="1"/>
  <c r="Z41" i="1"/>
  <c r="AA41" i="1"/>
  <c r="AB41" i="1"/>
  <c r="AC41" i="1"/>
  <c r="AD41" i="1"/>
  <c r="X42" i="1"/>
  <c r="Y42" i="1"/>
  <c r="Z42" i="1"/>
  <c r="AA42" i="1"/>
  <c r="AB42" i="1"/>
  <c r="AC42" i="1"/>
  <c r="AD42" i="1"/>
  <c r="X43" i="1"/>
  <c r="Y43" i="1"/>
  <c r="Z43" i="1"/>
  <c r="AA43" i="1"/>
  <c r="AB43" i="1"/>
  <c r="AC43" i="1"/>
  <c r="AD43" i="1"/>
  <c r="X44" i="1"/>
  <c r="Y44" i="1"/>
  <c r="Z44" i="1"/>
  <c r="AA44" i="1"/>
  <c r="AB44" i="1"/>
  <c r="AC44" i="1"/>
  <c r="AD44" i="1"/>
  <c r="X45" i="1"/>
  <c r="Y45" i="1"/>
  <c r="Z45" i="1"/>
  <c r="AA45" i="1"/>
  <c r="AB45" i="1"/>
  <c r="AC45" i="1"/>
  <c r="AD45" i="1"/>
  <c r="X46" i="1"/>
  <c r="Y46" i="1"/>
  <c r="Z46" i="1"/>
  <c r="AA46" i="1"/>
  <c r="AB46" i="1"/>
  <c r="AC46" i="1"/>
  <c r="AD46" i="1"/>
  <c r="X47" i="1"/>
  <c r="Y47" i="1"/>
  <c r="Z47" i="1"/>
  <c r="AA47" i="1"/>
  <c r="AB47" i="1"/>
  <c r="AC47" i="1"/>
  <c r="AD47" i="1"/>
  <c r="X48" i="1"/>
  <c r="Y48" i="1"/>
  <c r="Z48" i="1"/>
  <c r="AA48" i="1"/>
  <c r="AB48" i="1"/>
  <c r="AC48" i="1"/>
  <c r="AD48" i="1"/>
  <c r="X49" i="1"/>
  <c r="Y49" i="1"/>
  <c r="Z49" i="1"/>
  <c r="AA49" i="1"/>
  <c r="AB49" i="1"/>
  <c r="AC49" i="1"/>
  <c r="AD49" i="1"/>
  <c r="X50" i="1"/>
  <c r="Y50" i="1"/>
  <c r="Z50" i="1"/>
  <c r="AA50" i="1"/>
  <c r="AB50" i="1"/>
  <c r="AC50" i="1"/>
  <c r="AD50" i="1"/>
  <c r="X51" i="1"/>
  <c r="Y51" i="1"/>
  <c r="Z51" i="1"/>
  <c r="AA51" i="1"/>
  <c r="AB51" i="1"/>
  <c r="AC51" i="1"/>
  <c r="AD51" i="1"/>
  <c r="X52" i="1"/>
  <c r="Y52" i="1"/>
  <c r="Z52" i="1"/>
  <c r="AA52" i="1"/>
  <c r="AB52" i="1"/>
  <c r="AC52" i="1"/>
  <c r="AD52" i="1"/>
  <c r="X53" i="1"/>
  <c r="Y53" i="1"/>
  <c r="Z53" i="1"/>
  <c r="AA53" i="1"/>
  <c r="AB53" i="1"/>
  <c r="AC53" i="1"/>
  <c r="AD53" i="1"/>
  <c r="X54" i="1"/>
  <c r="Y54" i="1"/>
  <c r="Z54" i="1"/>
  <c r="AA54" i="1"/>
  <c r="AB54" i="1"/>
  <c r="AC54" i="1"/>
  <c r="AD54" i="1"/>
  <c r="X55" i="1"/>
  <c r="Y55" i="1"/>
  <c r="Z55" i="1"/>
  <c r="AA55" i="1"/>
  <c r="AB55" i="1"/>
  <c r="AC55" i="1"/>
  <c r="AD55" i="1"/>
  <c r="X56" i="1"/>
  <c r="Y56" i="1"/>
  <c r="Z56" i="1"/>
  <c r="AA56" i="1"/>
  <c r="AB56" i="1"/>
  <c r="AC56" i="1"/>
  <c r="AD56" i="1"/>
  <c r="X57" i="1"/>
  <c r="Y57" i="1"/>
  <c r="Z57" i="1"/>
  <c r="AA57" i="1"/>
  <c r="AB57" i="1"/>
  <c r="AC57" i="1"/>
  <c r="AD57" i="1"/>
  <c r="X58" i="1"/>
  <c r="Y58" i="1"/>
  <c r="Z58" i="1"/>
  <c r="AA58" i="1"/>
  <c r="AB58" i="1"/>
  <c r="AC58" i="1"/>
  <c r="AD58" i="1"/>
  <c r="X59" i="1"/>
  <c r="Y59" i="1"/>
  <c r="Z59" i="1"/>
  <c r="AA59" i="1"/>
  <c r="AB59" i="1"/>
  <c r="AC59" i="1"/>
  <c r="AD59" i="1"/>
  <c r="X60" i="1"/>
  <c r="Y60" i="1"/>
  <c r="Z60" i="1"/>
  <c r="AA60" i="1"/>
  <c r="AB60" i="1"/>
  <c r="AC60" i="1"/>
  <c r="AD60" i="1"/>
  <c r="X61" i="1"/>
  <c r="Y61" i="1"/>
  <c r="Z61" i="1"/>
  <c r="AA61" i="1"/>
  <c r="AB61" i="1"/>
  <c r="AC61" i="1"/>
  <c r="AD61" i="1"/>
  <c r="X62" i="1"/>
  <c r="Y62" i="1"/>
  <c r="Z62" i="1"/>
  <c r="AA62" i="1"/>
  <c r="AB62" i="1"/>
  <c r="AC62" i="1"/>
  <c r="AD62" i="1"/>
  <c r="X63" i="1"/>
  <c r="Y63" i="1"/>
  <c r="Z63" i="1"/>
  <c r="AA63" i="1"/>
  <c r="AB63" i="1"/>
  <c r="AC63" i="1"/>
  <c r="AD63" i="1"/>
  <c r="X64" i="1"/>
  <c r="Y64" i="1"/>
  <c r="Z64" i="1"/>
  <c r="AA64" i="1"/>
  <c r="AB64" i="1"/>
  <c r="AC64" i="1"/>
  <c r="AD64" i="1"/>
  <c r="X65" i="1"/>
  <c r="Y65" i="1"/>
  <c r="Z65" i="1"/>
  <c r="AA65" i="1"/>
  <c r="AB65" i="1"/>
  <c r="AC65" i="1"/>
  <c r="AD65" i="1"/>
  <c r="X66" i="1"/>
  <c r="Y66" i="1"/>
  <c r="Z66" i="1"/>
  <c r="AA66" i="1"/>
  <c r="AB66" i="1"/>
  <c r="AC66" i="1"/>
  <c r="AD66" i="1"/>
  <c r="X67" i="1"/>
  <c r="Y67" i="1"/>
  <c r="Z67" i="1"/>
  <c r="AA67" i="1"/>
  <c r="AB67" i="1"/>
  <c r="AC67" i="1"/>
  <c r="AD67" i="1"/>
  <c r="X68" i="1"/>
  <c r="Y68" i="1"/>
  <c r="Z68" i="1"/>
  <c r="AA68" i="1"/>
  <c r="AB68" i="1"/>
  <c r="AC68" i="1"/>
  <c r="AD68" i="1"/>
  <c r="X69" i="1"/>
  <c r="Y69" i="1"/>
  <c r="Z69" i="1"/>
  <c r="AA69" i="1"/>
  <c r="AB69" i="1"/>
  <c r="AC69" i="1"/>
  <c r="AD69" i="1"/>
  <c r="X70" i="1"/>
  <c r="Y70" i="1"/>
  <c r="Z70" i="1"/>
  <c r="AA70" i="1"/>
  <c r="AB70" i="1"/>
  <c r="AC70" i="1"/>
  <c r="AD70" i="1"/>
  <c r="X71" i="1"/>
  <c r="Y71" i="1"/>
  <c r="Z71" i="1"/>
  <c r="AA71" i="1"/>
  <c r="AB71" i="1"/>
  <c r="AC71" i="1"/>
  <c r="AD71" i="1"/>
  <c r="X72" i="1"/>
  <c r="Y72" i="1"/>
  <c r="Z72" i="1"/>
  <c r="AA72" i="1"/>
  <c r="AB72" i="1"/>
  <c r="AC72" i="1"/>
  <c r="AD72" i="1"/>
  <c r="X73" i="1"/>
  <c r="Y73" i="1"/>
  <c r="Z73" i="1"/>
  <c r="AA73" i="1"/>
  <c r="AB73" i="1"/>
  <c r="AC73" i="1"/>
  <c r="AD73" i="1"/>
  <c r="X74" i="1"/>
  <c r="Y74" i="1"/>
  <c r="Z74" i="1"/>
  <c r="AA74" i="1"/>
  <c r="AB74" i="1"/>
  <c r="AC74" i="1"/>
  <c r="AD74" i="1"/>
  <c r="X75" i="1"/>
  <c r="Y75" i="1"/>
  <c r="Z75" i="1"/>
  <c r="AA75" i="1"/>
  <c r="AB75" i="1"/>
  <c r="AC75" i="1"/>
  <c r="AD75" i="1"/>
  <c r="X76" i="1"/>
  <c r="Y76" i="1"/>
  <c r="Z76" i="1"/>
  <c r="AA76" i="1"/>
  <c r="AB76" i="1"/>
  <c r="AC76" i="1"/>
  <c r="AD76" i="1"/>
  <c r="X77" i="1"/>
  <c r="Y77" i="1"/>
  <c r="Z77" i="1"/>
  <c r="AA77" i="1"/>
  <c r="AB77" i="1"/>
  <c r="AC77" i="1"/>
  <c r="AD77" i="1"/>
  <c r="X78" i="1"/>
  <c r="Y78" i="1"/>
  <c r="Z78" i="1"/>
  <c r="AA78" i="1"/>
  <c r="AB78" i="1"/>
  <c r="AC78" i="1"/>
  <c r="AD78" i="1"/>
  <c r="X79" i="1"/>
  <c r="Y79" i="1"/>
  <c r="Z79" i="1"/>
  <c r="AA79" i="1"/>
  <c r="AB79" i="1"/>
  <c r="AC79" i="1"/>
  <c r="AD79" i="1"/>
  <c r="X80" i="1"/>
  <c r="Y80" i="1"/>
  <c r="Z80" i="1"/>
  <c r="AA80" i="1"/>
  <c r="AB80" i="1"/>
  <c r="AC80" i="1"/>
  <c r="AD80" i="1"/>
  <c r="X81" i="1"/>
  <c r="Y81" i="1"/>
  <c r="Z81" i="1"/>
  <c r="AA81" i="1"/>
  <c r="AB81" i="1"/>
  <c r="AC81" i="1"/>
  <c r="AD81" i="1"/>
  <c r="X82" i="1"/>
  <c r="Y82" i="1"/>
  <c r="Z82" i="1"/>
  <c r="AA82" i="1"/>
  <c r="AB82" i="1"/>
  <c r="AC82" i="1"/>
  <c r="AD82" i="1"/>
  <c r="X83" i="1"/>
  <c r="Y83" i="1"/>
  <c r="Z83" i="1"/>
  <c r="AA83" i="1"/>
  <c r="AB83" i="1"/>
  <c r="AC83" i="1"/>
  <c r="AD83" i="1"/>
  <c r="X84" i="1"/>
  <c r="Y84" i="1"/>
  <c r="Z84" i="1"/>
  <c r="AA84" i="1"/>
  <c r="AB84" i="1"/>
  <c r="AC84" i="1"/>
  <c r="AD84" i="1"/>
  <c r="X85" i="1"/>
  <c r="Y85" i="1"/>
  <c r="Z85" i="1"/>
  <c r="AA85" i="1"/>
  <c r="AB85" i="1"/>
  <c r="AC85" i="1"/>
  <c r="AD85" i="1"/>
  <c r="X86" i="1"/>
  <c r="Y86" i="1"/>
  <c r="Z86" i="1"/>
  <c r="AA86" i="1"/>
  <c r="AB86" i="1"/>
  <c r="AC86" i="1"/>
  <c r="AD86" i="1"/>
  <c r="X87" i="1"/>
  <c r="Y87" i="1"/>
  <c r="Z87" i="1"/>
  <c r="AA87" i="1"/>
  <c r="AB87" i="1"/>
  <c r="AC87" i="1"/>
  <c r="AD87" i="1"/>
  <c r="X88" i="1"/>
  <c r="Y88" i="1"/>
  <c r="Z88" i="1"/>
  <c r="AA88" i="1"/>
  <c r="AB88" i="1"/>
  <c r="AC88" i="1"/>
  <c r="AD88" i="1"/>
  <c r="X89" i="1"/>
  <c r="Y89" i="1"/>
  <c r="Z89" i="1"/>
  <c r="AA89" i="1"/>
  <c r="AB89" i="1"/>
  <c r="AC89" i="1"/>
  <c r="AD89" i="1"/>
  <c r="X90" i="1"/>
  <c r="Y90" i="1"/>
  <c r="Z90" i="1"/>
  <c r="AA90" i="1"/>
  <c r="AB90" i="1"/>
  <c r="AC90" i="1"/>
  <c r="AD90" i="1"/>
  <c r="X91" i="1"/>
  <c r="Y91" i="1"/>
  <c r="Z91" i="1"/>
  <c r="AA91" i="1"/>
  <c r="AB91" i="1"/>
  <c r="AC91" i="1"/>
  <c r="AD91" i="1"/>
  <c r="X92" i="1"/>
  <c r="Y92" i="1"/>
  <c r="Z92" i="1"/>
  <c r="AA92" i="1"/>
  <c r="AB92" i="1"/>
  <c r="AC92" i="1"/>
  <c r="AD92" i="1"/>
  <c r="X93" i="1"/>
  <c r="Y93" i="1"/>
  <c r="Z93" i="1"/>
  <c r="AA93" i="1"/>
  <c r="AB93" i="1"/>
  <c r="AC93" i="1"/>
  <c r="AD93" i="1"/>
  <c r="X94" i="1"/>
  <c r="Y94" i="1"/>
  <c r="Z94" i="1"/>
  <c r="AA94" i="1"/>
  <c r="AB94" i="1"/>
  <c r="AC94" i="1"/>
  <c r="AD94" i="1"/>
  <c r="X95" i="1"/>
  <c r="Y95" i="1"/>
  <c r="Z95" i="1"/>
  <c r="AA95" i="1"/>
  <c r="AB95" i="1"/>
  <c r="AC95" i="1"/>
  <c r="AD95" i="1"/>
  <c r="X96" i="1"/>
  <c r="Y96" i="1"/>
  <c r="Z96" i="1"/>
  <c r="AA96" i="1"/>
  <c r="AB96" i="1"/>
  <c r="AC96" i="1"/>
  <c r="AD96" i="1"/>
  <c r="X97" i="1"/>
  <c r="Y97" i="1"/>
  <c r="Z97" i="1"/>
  <c r="AA97" i="1"/>
  <c r="AB97" i="1"/>
  <c r="AC97" i="1"/>
  <c r="AD97" i="1"/>
  <c r="X98" i="1"/>
  <c r="Y98" i="1"/>
  <c r="Z98" i="1"/>
  <c r="AA98" i="1"/>
  <c r="AB98" i="1"/>
  <c r="AC98" i="1"/>
  <c r="AD98" i="1"/>
  <c r="X99" i="1"/>
  <c r="Y99" i="1"/>
  <c r="Z99" i="1"/>
  <c r="AA99" i="1"/>
  <c r="AB99" i="1"/>
  <c r="AC99" i="1"/>
  <c r="AD99" i="1"/>
  <c r="X100" i="1"/>
  <c r="Y100" i="1"/>
  <c r="Z100" i="1"/>
  <c r="AA100" i="1"/>
  <c r="AB100" i="1"/>
  <c r="AC100" i="1"/>
  <c r="AD100" i="1"/>
  <c r="X101" i="1"/>
  <c r="Y101" i="1"/>
  <c r="Z101" i="1"/>
  <c r="AA101" i="1"/>
  <c r="AB101" i="1"/>
  <c r="AC101" i="1"/>
  <c r="AD101" i="1"/>
  <c r="X102" i="1"/>
  <c r="Y102" i="1"/>
  <c r="Z102" i="1"/>
  <c r="AA102" i="1"/>
  <c r="AB102" i="1"/>
  <c r="AC102" i="1"/>
  <c r="AD102" i="1"/>
  <c r="X103" i="1"/>
  <c r="Y103" i="1"/>
  <c r="Z103" i="1"/>
  <c r="AA103" i="1"/>
  <c r="AB103" i="1"/>
  <c r="AC103" i="1"/>
  <c r="AD103" i="1"/>
  <c r="X104" i="1"/>
  <c r="Y104" i="1"/>
  <c r="Z104" i="1"/>
  <c r="AA104" i="1"/>
  <c r="AB104" i="1"/>
  <c r="AC104" i="1"/>
  <c r="AD104" i="1"/>
  <c r="X105" i="1"/>
  <c r="Y105" i="1"/>
  <c r="Z105" i="1"/>
  <c r="AA105" i="1"/>
  <c r="AB105" i="1"/>
  <c r="AC105" i="1"/>
  <c r="AD105" i="1"/>
  <c r="X106" i="1"/>
  <c r="Y106" i="1"/>
  <c r="Z106" i="1"/>
  <c r="AA106" i="1"/>
  <c r="AB106" i="1"/>
  <c r="AC106" i="1"/>
  <c r="AD106" i="1"/>
  <c r="X107" i="1"/>
  <c r="Y107" i="1"/>
  <c r="Z107" i="1"/>
  <c r="AA107" i="1"/>
  <c r="AB107" i="1"/>
  <c r="AC107" i="1"/>
  <c r="AD107" i="1"/>
  <c r="X108" i="1"/>
  <c r="Y108" i="1"/>
  <c r="Z108" i="1"/>
  <c r="AA108" i="1"/>
  <c r="AB108" i="1"/>
  <c r="AC108" i="1"/>
  <c r="AD108" i="1"/>
  <c r="X109" i="1"/>
  <c r="Y109" i="1"/>
  <c r="Z109" i="1"/>
  <c r="AA109" i="1"/>
  <c r="AB109" i="1"/>
  <c r="AC109" i="1"/>
  <c r="AD109" i="1"/>
  <c r="X110" i="1"/>
  <c r="Y110" i="1"/>
  <c r="Z110" i="1"/>
  <c r="AA110" i="1"/>
  <c r="AB110" i="1"/>
  <c r="AC110" i="1"/>
  <c r="AD110" i="1"/>
  <c r="X111" i="1"/>
  <c r="Y111" i="1"/>
  <c r="Z111" i="1"/>
  <c r="AA111" i="1"/>
  <c r="AB111" i="1"/>
  <c r="AC111" i="1"/>
  <c r="AD111" i="1"/>
  <c r="X112" i="1"/>
  <c r="Y112" i="1"/>
  <c r="Z112" i="1"/>
  <c r="AA112" i="1"/>
  <c r="AB112" i="1"/>
  <c r="AC112" i="1"/>
  <c r="AD112" i="1"/>
  <c r="X113" i="1"/>
  <c r="Y113" i="1"/>
  <c r="Z113" i="1"/>
  <c r="AA113" i="1"/>
  <c r="AB113" i="1"/>
  <c r="AC113" i="1"/>
  <c r="AD113" i="1"/>
  <c r="X114" i="1"/>
  <c r="Y114" i="1"/>
  <c r="Z114" i="1"/>
  <c r="AA114" i="1"/>
  <c r="AB114" i="1"/>
  <c r="AC114" i="1"/>
  <c r="AD114" i="1"/>
  <c r="X115" i="1"/>
  <c r="Y115" i="1"/>
  <c r="Z115" i="1"/>
  <c r="AA115" i="1"/>
  <c r="AB115" i="1"/>
  <c r="AC115" i="1"/>
  <c r="AD115" i="1"/>
  <c r="X116" i="1"/>
  <c r="Y116" i="1"/>
  <c r="Z116" i="1"/>
  <c r="AA116" i="1"/>
  <c r="AB116" i="1"/>
  <c r="AC116" i="1"/>
  <c r="AD116" i="1"/>
  <c r="X117" i="1"/>
  <c r="Y117" i="1"/>
  <c r="Z117" i="1"/>
  <c r="AA117" i="1"/>
  <c r="AB117" i="1"/>
  <c r="AC117" i="1"/>
  <c r="AD117" i="1"/>
  <c r="X118" i="1"/>
  <c r="Y118" i="1"/>
  <c r="Z118" i="1"/>
  <c r="AA118" i="1"/>
  <c r="AB118" i="1"/>
  <c r="AC118" i="1"/>
  <c r="AD118" i="1"/>
  <c r="X119" i="1"/>
  <c r="Y119" i="1"/>
  <c r="Z119" i="1"/>
  <c r="AA119" i="1"/>
  <c r="AB119" i="1"/>
  <c r="AC119" i="1"/>
  <c r="AD119" i="1"/>
  <c r="X120" i="1"/>
  <c r="Y120" i="1"/>
  <c r="Z120" i="1"/>
  <c r="AA120" i="1"/>
  <c r="AB120" i="1"/>
  <c r="AC120" i="1"/>
  <c r="AD120" i="1"/>
  <c r="X121" i="1"/>
  <c r="Y121" i="1"/>
  <c r="Z121" i="1"/>
  <c r="AA121" i="1"/>
  <c r="AB121" i="1"/>
  <c r="AC121" i="1"/>
  <c r="AD121" i="1"/>
  <c r="X122" i="1"/>
  <c r="Y122" i="1"/>
  <c r="Z122" i="1"/>
  <c r="AA122" i="1"/>
  <c r="AB122" i="1"/>
  <c r="AC122" i="1"/>
  <c r="AD122" i="1"/>
  <c r="X123" i="1"/>
  <c r="Y123" i="1"/>
  <c r="Z123" i="1"/>
  <c r="AA123" i="1"/>
  <c r="AB123" i="1"/>
  <c r="AC123" i="1"/>
  <c r="AD123" i="1"/>
  <c r="X124" i="1"/>
  <c r="Y124" i="1"/>
  <c r="Z124" i="1"/>
  <c r="AA124" i="1"/>
  <c r="AB124" i="1"/>
  <c r="AC124" i="1"/>
  <c r="AD124" i="1"/>
  <c r="X125" i="1"/>
  <c r="Y125" i="1"/>
  <c r="Z125" i="1"/>
  <c r="AA125" i="1"/>
  <c r="AB125" i="1"/>
  <c r="AC125" i="1"/>
  <c r="AD125" i="1"/>
  <c r="X126" i="1"/>
  <c r="Y126" i="1"/>
  <c r="Z126" i="1"/>
  <c r="AA126" i="1"/>
  <c r="AB126" i="1"/>
  <c r="AC126" i="1"/>
  <c r="AD126" i="1"/>
  <c r="X127" i="1"/>
  <c r="Y127" i="1"/>
  <c r="Z127" i="1"/>
  <c r="AA127" i="1"/>
  <c r="AB127" i="1"/>
  <c r="AC127" i="1"/>
  <c r="AD127" i="1"/>
  <c r="X128" i="1"/>
  <c r="Y128" i="1"/>
  <c r="Z128" i="1"/>
  <c r="AA128" i="1"/>
  <c r="AB128" i="1"/>
  <c r="AC128" i="1"/>
  <c r="AD128" i="1"/>
  <c r="X129" i="1"/>
  <c r="Y129" i="1"/>
  <c r="Z129" i="1"/>
  <c r="AA129" i="1"/>
  <c r="AB129" i="1"/>
  <c r="AC129" i="1"/>
  <c r="AD129" i="1"/>
  <c r="X130" i="1"/>
  <c r="Y130" i="1"/>
  <c r="Z130" i="1"/>
  <c r="AA130" i="1"/>
  <c r="AB130" i="1"/>
  <c r="AC130" i="1"/>
  <c r="AD130" i="1"/>
  <c r="X131" i="1"/>
  <c r="Y131" i="1"/>
  <c r="Z131" i="1"/>
  <c r="AA131" i="1"/>
  <c r="AB131" i="1"/>
  <c r="AC131" i="1"/>
  <c r="AD131" i="1"/>
  <c r="X132" i="1"/>
  <c r="Y132" i="1"/>
  <c r="Z132" i="1"/>
  <c r="AA132" i="1"/>
  <c r="AB132" i="1"/>
  <c r="AC132" i="1"/>
  <c r="AD132" i="1"/>
  <c r="X133" i="1"/>
  <c r="Y133" i="1"/>
  <c r="Z133" i="1"/>
  <c r="AA133" i="1"/>
  <c r="AB133" i="1"/>
  <c r="AC133" i="1"/>
  <c r="AD133" i="1"/>
  <c r="X134" i="1"/>
  <c r="Y134" i="1"/>
  <c r="Z134" i="1"/>
  <c r="AA134" i="1"/>
  <c r="AB134" i="1"/>
  <c r="AC134" i="1"/>
  <c r="AD134" i="1"/>
  <c r="X135" i="1"/>
  <c r="Y135" i="1"/>
  <c r="Z135" i="1"/>
  <c r="AA135" i="1"/>
  <c r="AB135" i="1"/>
  <c r="AC135" i="1"/>
  <c r="AD135" i="1"/>
  <c r="X136" i="1"/>
  <c r="Y136" i="1"/>
  <c r="Z136" i="1"/>
  <c r="AA136" i="1"/>
  <c r="AB136" i="1"/>
  <c r="AC136" i="1"/>
  <c r="AD136" i="1"/>
  <c r="X137" i="1"/>
  <c r="Y137" i="1"/>
  <c r="Z137" i="1"/>
  <c r="AA137" i="1"/>
  <c r="AB137" i="1"/>
  <c r="AC137" i="1"/>
  <c r="AD137" i="1"/>
  <c r="X138" i="1"/>
  <c r="Y138" i="1"/>
  <c r="Z138" i="1"/>
  <c r="AA138" i="1"/>
  <c r="AB138" i="1"/>
  <c r="AC138" i="1"/>
  <c r="AD138" i="1"/>
  <c r="X139" i="1"/>
  <c r="Y139" i="1"/>
  <c r="Z139" i="1"/>
  <c r="AA139" i="1"/>
  <c r="AB139" i="1"/>
  <c r="AC139" i="1"/>
  <c r="AD139" i="1"/>
  <c r="X140" i="1"/>
  <c r="Y140" i="1"/>
  <c r="Z140" i="1"/>
  <c r="AA140" i="1"/>
  <c r="AB140" i="1"/>
  <c r="AC140" i="1"/>
  <c r="AD140" i="1"/>
  <c r="X141" i="1"/>
  <c r="Y141" i="1"/>
  <c r="Z141" i="1"/>
  <c r="AA141" i="1"/>
  <c r="AB141" i="1"/>
  <c r="AC141" i="1"/>
  <c r="AD141" i="1"/>
  <c r="X142" i="1"/>
  <c r="Y142" i="1"/>
  <c r="Z142" i="1"/>
  <c r="AA142" i="1"/>
  <c r="AB142" i="1"/>
  <c r="AC142" i="1"/>
  <c r="AD142" i="1"/>
  <c r="X143" i="1"/>
  <c r="Y143" i="1"/>
  <c r="Z143" i="1"/>
  <c r="AA143" i="1"/>
  <c r="AB143" i="1"/>
  <c r="AC143" i="1"/>
  <c r="AD143" i="1"/>
  <c r="X144" i="1"/>
  <c r="Y144" i="1"/>
  <c r="Z144" i="1"/>
  <c r="AA144" i="1"/>
  <c r="AB144" i="1"/>
  <c r="AC144" i="1"/>
  <c r="AD144" i="1"/>
  <c r="X145" i="1"/>
  <c r="Y145" i="1"/>
  <c r="Z145" i="1"/>
  <c r="AA145" i="1"/>
  <c r="AB145" i="1"/>
  <c r="AC145" i="1"/>
  <c r="AD145" i="1"/>
  <c r="X146" i="1"/>
  <c r="Y146" i="1"/>
  <c r="Z146" i="1"/>
  <c r="AA146" i="1"/>
  <c r="AB146" i="1"/>
  <c r="AC146" i="1"/>
  <c r="AD146" i="1"/>
  <c r="X147" i="1"/>
  <c r="Y147" i="1"/>
  <c r="Z147" i="1"/>
  <c r="AA147" i="1"/>
  <c r="AB147" i="1"/>
  <c r="AC147" i="1"/>
  <c r="AD147" i="1"/>
  <c r="X148" i="1"/>
  <c r="Y148" i="1"/>
  <c r="Z148" i="1"/>
  <c r="AA148" i="1"/>
  <c r="AB148" i="1"/>
  <c r="AC148" i="1"/>
  <c r="AD148" i="1"/>
  <c r="X149" i="1"/>
  <c r="Y149" i="1"/>
  <c r="Z149" i="1"/>
  <c r="AA149" i="1"/>
  <c r="AB149" i="1"/>
  <c r="AC149" i="1"/>
  <c r="AD149" i="1"/>
  <c r="X150" i="1"/>
  <c r="Y150" i="1"/>
  <c r="Z150" i="1"/>
  <c r="AA150" i="1"/>
  <c r="AB150" i="1"/>
  <c r="AC150" i="1"/>
  <c r="AD150" i="1"/>
  <c r="X151" i="1"/>
  <c r="Y151" i="1"/>
  <c r="Z151" i="1"/>
  <c r="AA151" i="1"/>
  <c r="AB151" i="1"/>
  <c r="AC151" i="1"/>
  <c r="AD151" i="1"/>
  <c r="X152" i="1"/>
  <c r="Y152" i="1"/>
  <c r="Z152" i="1"/>
  <c r="AA152" i="1"/>
  <c r="AB152" i="1"/>
  <c r="AC152" i="1"/>
  <c r="AD152" i="1"/>
  <c r="X153" i="1"/>
  <c r="Y153" i="1"/>
  <c r="Z153" i="1"/>
  <c r="AA153" i="1"/>
  <c r="AB153" i="1"/>
  <c r="AC153" i="1"/>
  <c r="AD153" i="1"/>
  <c r="X154" i="1"/>
  <c r="Y154" i="1"/>
  <c r="Z154" i="1"/>
  <c r="AA154" i="1"/>
  <c r="AB154" i="1"/>
  <c r="AC154" i="1"/>
  <c r="AD154" i="1"/>
  <c r="X155" i="1"/>
  <c r="Y155" i="1"/>
  <c r="Z155" i="1"/>
  <c r="AA155" i="1"/>
  <c r="AB155" i="1"/>
  <c r="AC155" i="1"/>
  <c r="AD155" i="1"/>
  <c r="X156" i="1"/>
  <c r="Y156" i="1"/>
  <c r="Z156" i="1"/>
  <c r="AA156" i="1"/>
  <c r="AB156" i="1"/>
  <c r="AC156" i="1"/>
  <c r="AD156" i="1"/>
  <c r="X157" i="1"/>
  <c r="Y157" i="1"/>
  <c r="Z157" i="1"/>
  <c r="AA157" i="1"/>
  <c r="AB157" i="1"/>
  <c r="AC157" i="1"/>
  <c r="AD157" i="1"/>
  <c r="X158" i="1"/>
  <c r="Y158" i="1"/>
  <c r="Z158" i="1"/>
  <c r="AA158" i="1"/>
  <c r="AB158" i="1"/>
  <c r="AC158" i="1"/>
  <c r="AD158" i="1"/>
  <c r="X159" i="1"/>
  <c r="Y159" i="1"/>
  <c r="Z159" i="1"/>
  <c r="AA159" i="1"/>
  <c r="AB159" i="1"/>
  <c r="AC159" i="1"/>
  <c r="AD159" i="1"/>
  <c r="X160" i="1"/>
  <c r="Y160" i="1"/>
  <c r="Z160" i="1"/>
  <c r="AA160" i="1"/>
  <c r="AB160" i="1"/>
  <c r="AC160" i="1"/>
  <c r="AD160" i="1"/>
  <c r="X161" i="1"/>
  <c r="Y161" i="1"/>
  <c r="Z161" i="1"/>
  <c r="AA161" i="1"/>
  <c r="AB161" i="1"/>
  <c r="AC161" i="1"/>
  <c r="AD161" i="1"/>
  <c r="X162" i="1"/>
  <c r="Y162" i="1"/>
  <c r="Z162" i="1"/>
  <c r="AA162" i="1"/>
  <c r="AB162" i="1"/>
  <c r="AC162" i="1"/>
  <c r="AD162" i="1"/>
  <c r="X163" i="1"/>
  <c r="Y163" i="1"/>
  <c r="Z163" i="1"/>
  <c r="AA163" i="1"/>
  <c r="AB163" i="1"/>
  <c r="AC163" i="1"/>
  <c r="AD163" i="1"/>
  <c r="X164" i="1"/>
  <c r="Y164" i="1"/>
  <c r="Z164" i="1"/>
  <c r="AA164" i="1"/>
  <c r="AB164" i="1"/>
  <c r="AC164" i="1"/>
  <c r="AD164" i="1"/>
  <c r="X165" i="1"/>
  <c r="Y165" i="1"/>
  <c r="Z165" i="1"/>
  <c r="AA165" i="1"/>
  <c r="AB165" i="1"/>
  <c r="AC165" i="1"/>
  <c r="AD165" i="1"/>
  <c r="X166" i="1"/>
  <c r="Y166" i="1"/>
  <c r="Z166" i="1"/>
  <c r="AA166" i="1"/>
  <c r="AB166" i="1"/>
  <c r="AC166" i="1"/>
  <c r="AD166" i="1"/>
  <c r="X167" i="1"/>
  <c r="Y167" i="1"/>
  <c r="Z167" i="1"/>
  <c r="AA167" i="1"/>
  <c r="AB167" i="1"/>
  <c r="AC167" i="1"/>
  <c r="AD167" i="1"/>
  <c r="X168" i="1"/>
  <c r="Y168" i="1"/>
  <c r="Z168" i="1"/>
  <c r="AA168" i="1"/>
  <c r="AB168" i="1"/>
  <c r="AC168" i="1"/>
  <c r="AD168" i="1"/>
  <c r="X169" i="1"/>
  <c r="Y169" i="1"/>
  <c r="Z169" i="1"/>
  <c r="AA169" i="1"/>
  <c r="AB169" i="1"/>
  <c r="AC169" i="1"/>
  <c r="AD169" i="1"/>
  <c r="X170" i="1"/>
  <c r="Y170" i="1"/>
  <c r="Z170" i="1"/>
  <c r="AA170" i="1"/>
  <c r="AB170" i="1"/>
  <c r="AC170" i="1"/>
  <c r="AD170" i="1"/>
  <c r="X171" i="1"/>
  <c r="Y171" i="1"/>
  <c r="Z171" i="1"/>
  <c r="AA171" i="1"/>
  <c r="AB171" i="1"/>
  <c r="AC171" i="1"/>
  <c r="AD171" i="1"/>
  <c r="X172" i="1"/>
  <c r="Y172" i="1"/>
  <c r="Z172" i="1"/>
  <c r="AA172" i="1"/>
  <c r="AB172" i="1"/>
  <c r="AC172" i="1"/>
  <c r="AD172" i="1"/>
  <c r="X173" i="1"/>
  <c r="Y173" i="1"/>
  <c r="Z173" i="1"/>
  <c r="AA173" i="1"/>
  <c r="AB173" i="1"/>
  <c r="AC173" i="1"/>
  <c r="AD173" i="1"/>
  <c r="X174" i="1"/>
  <c r="Y174" i="1"/>
  <c r="Z174" i="1"/>
  <c r="AA174" i="1"/>
  <c r="AB174" i="1"/>
  <c r="AC174" i="1"/>
  <c r="AD174" i="1"/>
  <c r="X175" i="1"/>
  <c r="Y175" i="1"/>
  <c r="Z175" i="1"/>
  <c r="AA175" i="1"/>
  <c r="AB175" i="1"/>
  <c r="AC175" i="1"/>
  <c r="AD175" i="1"/>
  <c r="X176" i="1"/>
  <c r="Y176" i="1"/>
  <c r="Z176" i="1"/>
  <c r="AA176" i="1"/>
  <c r="AB176" i="1"/>
  <c r="AC176" i="1"/>
  <c r="AD176" i="1"/>
  <c r="X177" i="1"/>
  <c r="Y177" i="1"/>
  <c r="Z177" i="1"/>
  <c r="AA177" i="1"/>
  <c r="AB177" i="1"/>
  <c r="AC177" i="1"/>
  <c r="AD177" i="1"/>
  <c r="X178" i="1"/>
  <c r="Y178" i="1"/>
  <c r="Z178" i="1"/>
  <c r="AA178" i="1"/>
  <c r="AB178" i="1"/>
  <c r="AC178" i="1"/>
  <c r="AD178" i="1"/>
  <c r="X179" i="1"/>
  <c r="Y179" i="1"/>
  <c r="Z179" i="1"/>
  <c r="AA179" i="1"/>
  <c r="AB179" i="1"/>
  <c r="AC179" i="1"/>
  <c r="AD179" i="1"/>
  <c r="X180" i="1"/>
  <c r="Y180" i="1"/>
  <c r="Z180" i="1"/>
  <c r="AA180" i="1"/>
  <c r="AB180" i="1"/>
  <c r="AC180" i="1"/>
  <c r="AD180" i="1"/>
  <c r="X181" i="1"/>
  <c r="Y181" i="1"/>
  <c r="Z181" i="1"/>
  <c r="AA181" i="1"/>
  <c r="AB181" i="1"/>
  <c r="AC181" i="1"/>
  <c r="AD181" i="1"/>
  <c r="X182" i="1"/>
  <c r="Y182" i="1"/>
  <c r="Z182" i="1"/>
  <c r="AA182" i="1"/>
  <c r="AB182" i="1"/>
  <c r="AC182" i="1"/>
  <c r="AD182" i="1"/>
  <c r="X183" i="1"/>
  <c r="Y183" i="1"/>
  <c r="Z183" i="1"/>
  <c r="AA183" i="1"/>
  <c r="AB183" i="1"/>
  <c r="AC183" i="1"/>
  <c r="AD183" i="1"/>
  <c r="X184" i="1"/>
  <c r="Y184" i="1"/>
  <c r="Z184" i="1"/>
  <c r="AA184" i="1"/>
  <c r="AB184" i="1"/>
  <c r="AC184" i="1"/>
  <c r="AD184" i="1"/>
  <c r="X185" i="1"/>
  <c r="Y185" i="1"/>
  <c r="Z185" i="1"/>
  <c r="AA185" i="1"/>
  <c r="AB185" i="1"/>
  <c r="AC185" i="1"/>
  <c r="AD185" i="1"/>
  <c r="X186" i="1"/>
  <c r="Y186" i="1"/>
  <c r="Z186" i="1"/>
  <c r="AA186" i="1"/>
  <c r="AB186" i="1"/>
  <c r="AC186" i="1"/>
  <c r="AD186" i="1"/>
  <c r="X187" i="1"/>
  <c r="Y187" i="1"/>
  <c r="Z187" i="1"/>
  <c r="AA187" i="1"/>
  <c r="AB187" i="1"/>
  <c r="AC187" i="1"/>
  <c r="AD187" i="1"/>
  <c r="X188" i="1"/>
  <c r="Y188" i="1"/>
  <c r="Z188" i="1"/>
  <c r="AA188" i="1"/>
  <c r="AB188" i="1"/>
  <c r="AC188" i="1"/>
  <c r="AD188" i="1"/>
  <c r="X189" i="1"/>
  <c r="Y189" i="1"/>
  <c r="Z189" i="1"/>
  <c r="AA189" i="1"/>
  <c r="AB189" i="1"/>
  <c r="AC189" i="1"/>
  <c r="AD189" i="1"/>
  <c r="X190" i="1"/>
  <c r="Y190" i="1"/>
  <c r="Z190" i="1"/>
  <c r="AA190" i="1"/>
  <c r="AB190" i="1"/>
  <c r="AC190" i="1"/>
  <c r="AD190" i="1"/>
  <c r="X191" i="1"/>
  <c r="Y191" i="1"/>
  <c r="Z191" i="1"/>
  <c r="AA191" i="1"/>
  <c r="AB191" i="1"/>
  <c r="AC191" i="1"/>
  <c r="AD191" i="1"/>
  <c r="X192" i="1"/>
  <c r="Y192" i="1"/>
  <c r="Z192" i="1"/>
  <c r="AA192" i="1"/>
  <c r="AB192" i="1"/>
  <c r="AC192" i="1"/>
  <c r="AD192" i="1"/>
  <c r="X193" i="1"/>
  <c r="Y193" i="1"/>
  <c r="Z193" i="1"/>
  <c r="AA193" i="1"/>
  <c r="AB193" i="1"/>
  <c r="AC193" i="1"/>
  <c r="AD193" i="1"/>
  <c r="X194" i="1"/>
  <c r="Y194" i="1"/>
  <c r="Z194" i="1"/>
  <c r="AA194" i="1"/>
  <c r="AB194" i="1"/>
  <c r="AC194" i="1"/>
  <c r="AD194" i="1"/>
  <c r="X195" i="1"/>
  <c r="Y195" i="1"/>
  <c r="Z195" i="1"/>
  <c r="AA195" i="1"/>
  <c r="AB195" i="1"/>
  <c r="AC195" i="1"/>
  <c r="AD195" i="1"/>
  <c r="X196" i="1"/>
  <c r="Y196" i="1"/>
  <c r="Z196" i="1"/>
  <c r="AA196" i="1"/>
  <c r="AB196" i="1"/>
  <c r="AC196" i="1"/>
  <c r="AD196" i="1"/>
  <c r="X197" i="1"/>
  <c r="Y197" i="1"/>
  <c r="Z197" i="1"/>
  <c r="AA197" i="1"/>
  <c r="AB197" i="1"/>
  <c r="AC197" i="1"/>
  <c r="AD197" i="1"/>
  <c r="X198" i="1"/>
  <c r="Y198" i="1"/>
  <c r="Z198" i="1"/>
  <c r="AA198" i="1"/>
  <c r="AB198" i="1"/>
  <c r="AC198" i="1"/>
  <c r="AD198" i="1"/>
  <c r="X199" i="1"/>
  <c r="Y199" i="1"/>
  <c r="Z199" i="1"/>
  <c r="AA199" i="1"/>
  <c r="AB199" i="1"/>
  <c r="AC199" i="1"/>
  <c r="AD199" i="1"/>
  <c r="X200" i="1"/>
  <c r="Y200" i="1"/>
  <c r="Z200" i="1"/>
  <c r="AA200" i="1"/>
  <c r="AB200" i="1"/>
  <c r="AC200" i="1"/>
  <c r="AD200" i="1"/>
  <c r="X201" i="1"/>
  <c r="Y201" i="1"/>
  <c r="Z201" i="1"/>
  <c r="AA201" i="1"/>
  <c r="AB201" i="1"/>
  <c r="AC201" i="1"/>
  <c r="AD201" i="1"/>
  <c r="X202" i="1"/>
  <c r="Y202" i="1"/>
  <c r="Z202" i="1"/>
  <c r="AA202" i="1"/>
  <c r="AB202" i="1"/>
  <c r="AC202" i="1"/>
  <c r="AD202" i="1"/>
  <c r="X203" i="1"/>
  <c r="Y203" i="1"/>
  <c r="Z203" i="1"/>
  <c r="AA203" i="1"/>
  <c r="AB203" i="1"/>
  <c r="AC203" i="1"/>
  <c r="AD203" i="1"/>
  <c r="X204" i="1"/>
  <c r="Y204" i="1"/>
  <c r="Z204" i="1"/>
  <c r="AA204" i="1"/>
  <c r="AB204" i="1"/>
  <c r="AC204" i="1"/>
  <c r="AD204" i="1"/>
  <c r="X205" i="1"/>
  <c r="Y205" i="1"/>
  <c r="Z205" i="1"/>
  <c r="AA205" i="1"/>
  <c r="AB205" i="1"/>
  <c r="AC205" i="1"/>
  <c r="AD205" i="1"/>
  <c r="X206" i="1"/>
  <c r="Y206" i="1"/>
  <c r="Z206" i="1"/>
  <c r="AA206" i="1"/>
  <c r="AB206" i="1"/>
  <c r="AC206" i="1"/>
  <c r="AD206" i="1"/>
  <c r="X207" i="1"/>
  <c r="Y207" i="1"/>
  <c r="Z207" i="1"/>
  <c r="AA207" i="1"/>
  <c r="AB207" i="1"/>
  <c r="AC207" i="1"/>
  <c r="AD207" i="1"/>
  <c r="X208" i="1"/>
  <c r="Y208" i="1"/>
  <c r="Z208" i="1"/>
  <c r="AA208" i="1"/>
  <c r="AB208" i="1"/>
  <c r="AC208" i="1"/>
  <c r="AD208" i="1"/>
  <c r="X209" i="1"/>
  <c r="Y209" i="1"/>
  <c r="Z209" i="1"/>
  <c r="AA209" i="1"/>
  <c r="AB209" i="1"/>
  <c r="AC209" i="1"/>
  <c r="AD209" i="1"/>
  <c r="X210" i="1"/>
  <c r="Y210" i="1"/>
  <c r="Z210" i="1"/>
  <c r="AA210" i="1"/>
  <c r="AB210" i="1"/>
  <c r="AC210" i="1"/>
  <c r="AD210" i="1"/>
  <c r="X211" i="1"/>
  <c r="Y211" i="1"/>
  <c r="Z211" i="1"/>
  <c r="AA211" i="1"/>
  <c r="AB211" i="1"/>
  <c r="AC211" i="1"/>
  <c r="AD211" i="1"/>
  <c r="X212" i="1"/>
  <c r="Y212" i="1"/>
  <c r="Z212" i="1"/>
  <c r="AA212" i="1"/>
  <c r="AB212" i="1"/>
  <c r="AC212" i="1"/>
  <c r="AD212" i="1"/>
  <c r="X213" i="1"/>
  <c r="Y213" i="1"/>
  <c r="Z213" i="1"/>
  <c r="AA213" i="1"/>
  <c r="AB213" i="1"/>
  <c r="AC213" i="1"/>
  <c r="AD213" i="1"/>
  <c r="X214" i="1"/>
  <c r="Y214" i="1"/>
  <c r="Z214" i="1"/>
  <c r="AA214" i="1"/>
  <c r="AB214" i="1"/>
  <c r="AC214" i="1"/>
  <c r="AD214" i="1"/>
  <c r="X215" i="1"/>
  <c r="Y215" i="1"/>
  <c r="Z215" i="1"/>
  <c r="AA215" i="1"/>
  <c r="AB215" i="1"/>
  <c r="AC215" i="1"/>
  <c r="AD215" i="1"/>
  <c r="X216" i="1"/>
  <c r="Y216" i="1"/>
  <c r="Z216" i="1"/>
  <c r="AA216" i="1"/>
  <c r="AB216" i="1"/>
  <c r="AC216" i="1"/>
  <c r="AD216" i="1"/>
  <c r="X217" i="1"/>
  <c r="Y217" i="1"/>
  <c r="Z217" i="1"/>
  <c r="AA217" i="1"/>
  <c r="AB217" i="1"/>
  <c r="AC217" i="1"/>
  <c r="AD217" i="1"/>
  <c r="X218" i="1"/>
  <c r="Y218" i="1"/>
  <c r="Z218" i="1"/>
  <c r="AA218" i="1"/>
  <c r="AB218" i="1"/>
  <c r="AC218" i="1"/>
  <c r="AD218" i="1"/>
  <c r="X219" i="1"/>
  <c r="Y219" i="1"/>
  <c r="Z219" i="1"/>
  <c r="AA219" i="1"/>
  <c r="AB219" i="1"/>
  <c r="AC219" i="1"/>
  <c r="AD219" i="1"/>
  <c r="X220" i="1"/>
  <c r="Y220" i="1"/>
  <c r="Z220" i="1"/>
  <c r="AA220" i="1"/>
  <c r="AB220" i="1"/>
  <c r="AC220" i="1"/>
  <c r="AD220" i="1"/>
  <c r="X221" i="1"/>
  <c r="Y221" i="1"/>
  <c r="Z221" i="1"/>
  <c r="AA221" i="1"/>
  <c r="AB221" i="1"/>
  <c r="AC221" i="1"/>
  <c r="AD221" i="1"/>
  <c r="X222" i="1"/>
  <c r="Y222" i="1"/>
  <c r="Z222" i="1"/>
  <c r="AA222" i="1"/>
  <c r="AB222" i="1"/>
  <c r="AC222" i="1"/>
  <c r="AD222" i="1"/>
  <c r="X223" i="1"/>
  <c r="Y223" i="1"/>
  <c r="Z223" i="1"/>
  <c r="AA223" i="1"/>
  <c r="AB223" i="1"/>
  <c r="AC223" i="1"/>
  <c r="AD223" i="1"/>
  <c r="X224" i="1"/>
  <c r="Y224" i="1"/>
  <c r="Z224" i="1"/>
  <c r="AA224" i="1"/>
  <c r="AB224" i="1"/>
  <c r="AC224" i="1"/>
  <c r="AD224" i="1"/>
  <c r="X225" i="1"/>
  <c r="Y225" i="1"/>
  <c r="Z225" i="1"/>
  <c r="AA225" i="1"/>
  <c r="AB225" i="1"/>
  <c r="AC225" i="1"/>
  <c r="AD225" i="1"/>
  <c r="X226" i="1"/>
  <c r="Y226" i="1"/>
  <c r="Z226" i="1"/>
  <c r="AA226" i="1"/>
  <c r="AB226" i="1"/>
  <c r="AC226" i="1"/>
  <c r="AD226" i="1"/>
  <c r="X227" i="1"/>
  <c r="Y227" i="1"/>
  <c r="Z227" i="1"/>
  <c r="AA227" i="1"/>
  <c r="AB227" i="1"/>
  <c r="AC227" i="1"/>
  <c r="AD227" i="1"/>
  <c r="X228" i="1"/>
  <c r="Y228" i="1"/>
  <c r="Z228" i="1"/>
  <c r="AA228" i="1"/>
  <c r="AB228" i="1"/>
  <c r="AC228" i="1"/>
  <c r="AD228" i="1"/>
  <c r="X229" i="1"/>
  <c r="Y229" i="1"/>
  <c r="Z229" i="1"/>
  <c r="AA229" i="1"/>
  <c r="AB229" i="1"/>
  <c r="AC229" i="1"/>
  <c r="AD229" i="1"/>
  <c r="X230" i="1"/>
  <c r="Y230" i="1"/>
  <c r="Z230" i="1"/>
  <c r="AA230" i="1"/>
  <c r="AB230" i="1"/>
  <c r="AC230" i="1"/>
  <c r="AD230" i="1"/>
  <c r="X231" i="1"/>
  <c r="Y231" i="1"/>
  <c r="Z231" i="1"/>
  <c r="AA231" i="1"/>
  <c r="AB231" i="1"/>
  <c r="AC231" i="1"/>
  <c r="AD231" i="1"/>
  <c r="X232" i="1"/>
  <c r="Y232" i="1"/>
  <c r="Z232" i="1"/>
  <c r="AA232" i="1"/>
  <c r="AB232" i="1"/>
  <c r="AC232" i="1"/>
  <c r="AD232" i="1"/>
  <c r="X233" i="1"/>
  <c r="Y233" i="1"/>
  <c r="Z233" i="1"/>
  <c r="AA233" i="1"/>
  <c r="AB233" i="1"/>
  <c r="AC233" i="1"/>
  <c r="AD233" i="1"/>
  <c r="X234" i="1"/>
  <c r="Y234" i="1"/>
  <c r="Z234" i="1"/>
  <c r="AA234" i="1"/>
  <c r="AB234" i="1"/>
  <c r="AC234" i="1"/>
  <c r="AD234" i="1"/>
  <c r="X235" i="1"/>
  <c r="Y235" i="1"/>
  <c r="Z235" i="1"/>
  <c r="AA235" i="1"/>
  <c r="AB235" i="1"/>
  <c r="AC235" i="1"/>
  <c r="AD235" i="1"/>
  <c r="X236" i="1"/>
  <c r="Y236" i="1"/>
  <c r="Z236" i="1"/>
  <c r="AA236" i="1"/>
  <c r="AB236" i="1"/>
  <c r="AC236" i="1"/>
  <c r="AD236" i="1"/>
  <c r="X237" i="1"/>
  <c r="Y237" i="1"/>
  <c r="Z237" i="1"/>
  <c r="AA237" i="1"/>
  <c r="AB237" i="1"/>
  <c r="AC237" i="1"/>
  <c r="AD237" i="1"/>
  <c r="X238" i="1"/>
  <c r="Y238" i="1"/>
  <c r="Z238" i="1"/>
  <c r="AA238" i="1"/>
  <c r="AB238" i="1"/>
  <c r="AC238" i="1"/>
  <c r="AD238" i="1"/>
  <c r="X239" i="1"/>
  <c r="Y239" i="1"/>
  <c r="Z239" i="1"/>
  <c r="AA239" i="1"/>
  <c r="AB239" i="1"/>
  <c r="AC239" i="1"/>
  <c r="AD239" i="1"/>
  <c r="X240" i="1"/>
  <c r="Y240" i="1"/>
  <c r="Z240" i="1"/>
  <c r="AA240" i="1"/>
  <c r="AB240" i="1"/>
  <c r="AC240" i="1"/>
  <c r="AD240" i="1"/>
  <c r="X241" i="1"/>
  <c r="Y241" i="1"/>
  <c r="Z241" i="1"/>
  <c r="AA241" i="1"/>
  <c r="AB241" i="1"/>
  <c r="AC241" i="1"/>
  <c r="AD241" i="1"/>
  <c r="X242" i="1"/>
  <c r="Y242" i="1"/>
  <c r="Z242" i="1"/>
  <c r="AA242" i="1"/>
  <c r="AB242" i="1"/>
  <c r="AC242" i="1"/>
  <c r="AD242" i="1"/>
  <c r="X243" i="1"/>
  <c r="Y243" i="1"/>
  <c r="Z243" i="1"/>
  <c r="AA243" i="1"/>
  <c r="AB243" i="1"/>
  <c r="AC243" i="1"/>
  <c r="AD243" i="1"/>
  <c r="X244" i="1"/>
  <c r="Y244" i="1"/>
  <c r="Z244" i="1"/>
  <c r="AA244" i="1"/>
  <c r="AB244" i="1"/>
  <c r="AC244" i="1"/>
  <c r="AD244" i="1"/>
  <c r="X245" i="1"/>
  <c r="Y245" i="1"/>
  <c r="Z245" i="1"/>
  <c r="AA245" i="1"/>
  <c r="AB245" i="1"/>
  <c r="AC245" i="1"/>
  <c r="AD245" i="1"/>
  <c r="X246" i="1"/>
  <c r="Y246" i="1"/>
  <c r="Z246" i="1"/>
  <c r="AA246" i="1"/>
  <c r="AB246" i="1"/>
  <c r="AC246" i="1"/>
  <c r="AD246" i="1"/>
  <c r="X247" i="1"/>
  <c r="Y247" i="1"/>
  <c r="Z247" i="1"/>
  <c r="AA247" i="1"/>
  <c r="AB247" i="1"/>
  <c r="AC247" i="1"/>
  <c r="AD247" i="1"/>
  <c r="X248" i="1"/>
  <c r="Y248" i="1"/>
  <c r="Z248" i="1"/>
  <c r="AA248" i="1"/>
  <c r="AB248" i="1"/>
  <c r="AC248" i="1"/>
  <c r="AD248" i="1"/>
  <c r="X249" i="1"/>
  <c r="Y249" i="1"/>
  <c r="Z249" i="1"/>
  <c r="AA249" i="1"/>
  <c r="AB249" i="1"/>
  <c r="AC249" i="1"/>
  <c r="AD249" i="1"/>
  <c r="X250" i="1"/>
  <c r="Y250" i="1"/>
  <c r="Z250" i="1"/>
  <c r="AA250" i="1"/>
  <c r="AB250" i="1"/>
  <c r="AC250" i="1"/>
  <c r="AD250" i="1"/>
  <c r="X251" i="1"/>
  <c r="Y251" i="1"/>
  <c r="Z251" i="1"/>
  <c r="AA251" i="1"/>
  <c r="AB251" i="1"/>
  <c r="AC251" i="1"/>
  <c r="AD251" i="1"/>
  <c r="X252" i="1"/>
  <c r="Y252" i="1"/>
  <c r="Z252" i="1"/>
  <c r="AA252" i="1"/>
  <c r="AB252" i="1"/>
  <c r="AC252" i="1"/>
  <c r="AD252" i="1"/>
  <c r="X253" i="1"/>
  <c r="Y253" i="1"/>
  <c r="Z253" i="1"/>
  <c r="AA253" i="1"/>
  <c r="AB253" i="1"/>
  <c r="AC253" i="1"/>
  <c r="AD253" i="1"/>
  <c r="X254" i="1"/>
  <c r="Y254" i="1"/>
  <c r="Z254" i="1"/>
  <c r="AA254" i="1"/>
  <c r="AB254" i="1"/>
  <c r="AC254" i="1"/>
  <c r="AD254" i="1"/>
  <c r="X255" i="1"/>
  <c r="Y255" i="1"/>
  <c r="Z255" i="1"/>
  <c r="AA255" i="1"/>
  <c r="AB255" i="1"/>
  <c r="AC255" i="1"/>
  <c r="AD255" i="1"/>
  <c r="X256" i="1"/>
  <c r="Y256" i="1"/>
  <c r="Z256" i="1"/>
  <c r="AA256" i="1"/>
  <c r="AB256" i="1"/>
  <c r="AC256" i="1"/>
  <c r="AD256" i="1"/>
  <c r="X257" i="1"/>
  <c r="Y257" i="1"/>
  <c r="Z257" i="1"/>
  <c r="AA257" i="1"/>
  <c r="AB257" i="1"/>
  <c r="AC257" i="1"/>
  <c r="AD257" i="1"/>
  <c r="X258" i="1"/>
  <c r="Y258" i="1"/>
  <c r="Z258" i="1"/>
  <c r="AA258" i="1"/>
  <c r="AB258" i="1"/>
  <c r="AC258" i="1"/>
  <c r="AD258" i="1"/>
  <c r="X259" i="1"/>
  <c r="Y259" i="1"/>
  <c r="Z259" i="1"/>
  <c r="AA259" i="1"/>
  <c r="AB259" i="1"/>
  <c r="AC259" i="1"/>
  <c r="AD259" i="1"/>
  <c r="X260" i="1"/>
  <c r="Y260" i="1"/>
  <c r="Z260" i="1"/>
  <c r="AA260" i="1"/>
  <c r="AB260" i="1"/>
  <c r="AC260" i="1"/>
  <c r="AD260" i="1"/>
  <c r="X261" i="1"/>
  <c r="Y261" i="1"/>
  <c r="Z261" i="1"/>
  <c r="AA261" i="1"/>
  <c r="AB261" i="1"/>
  <c r="AC261" i="1"/>
  <c r="AD261" i="1"/>
  <c r="X262" i="1"/>
  <c r="Y262" i="1"/>
  <c r="Z262" i="1"/>
  <c r="AA262" i="1"/>
  <c r="AB262" i="1"/>
  <c r="AC262" i="1"/>
  <c r="AD262" i="1"/>
  <c r="X263" i="1"/>
  <c r="Y263" i="1"/>
  <c r="Z263" i="1"/>
  <c r="AA263" i="1"/>
  <c r="AB263" i="1"/>
  <c r="AC263" i="1"/>
  <c r="AD263" i="1"/>
  <c r="X264" i="1"/>
  <c r="Y264" i="1"/>
  <c r="Z264" i="1"/>
  <c r="AA264" i="1"/>
  <c r="AB264" i="1"/>
  <c r="AC264" i="1"/>
  <c r="AD264" i="1"/>
  <c r="X265" i="1"/>
  <c r="Y265" i="1"/>
  <c r="Z265" i="1"/>
  <c r="AA265" i="1"/>
  <c r="AB265" i="1"/>
  <c r="AC265" i="1"/>
  <c r="AD265" i="1"/>
  <c r="X266" i="1"/>
  <c r="Y266" i="1"/>
  <c r="Z266" i="1"/>
  <c r="AA266" i="1"/>
  <c r="AB266" i="1"/>
  <c r="AC266" i="1"/>
  <c r="AD266" i="1"/>
  <c r="X267" i="1"/>
  <c r="Y267" i="1"/>
  <c r="Z267" i="1"/>
  <c r="AA267" i="1"/>
  <c r="AB267" i="1"/>
  <c r="AC267" i="1"/>
  <c r="AD267" i="1"/>
  <c r="X268" i="1"/>
  <c r="Y268" i="1"/>
  <c r="Z268" i="1"/>
  <c r="AA268" i="1"/>
  <c r="AB268" i="1"/>
  <c r="AC268" i="1"/>
  <c r="AD268" i="1"/>
  <c r="X269" i="1"/>
  <c r="Y269" i="1"/>
  <c r="Z269" i="1"/>
  <c r="AA269" i="1"/>
  <c r="AB269" i="1"/>
  <c r="AC269" i="1"/>
  <c r="AD269" i="1"/>
  <c r="X270" i="1"/>
  <c r="Y270" i="1"/>
  <c r="Z270" i="1"/>
  <c r="AA270" i="1"/>
  <c r="AB270" i="1"/>
  <c r="AC270" i="1"/>
  <c r="AD270" i="1"/>
  <c r="X271" i="1"/>
  <c r="Y271" i="1"/>
  <c r="Z271" i="1"/>
  <c r="AA271" i="1"/>
  <c r="AB271" i="1"/>
  <c r="AC271" i="1"/>
  <c r="AD271" i="1"/>
  <c r="X272" i="1"/>
  <c r="Y272" i="1"/>
  <c r="Z272" i="1"/>
  <c r="AA272" i="1"/>
  <c r="AB272" i="1"/>
  <c r="AC272" i="1"/>
  <c r="AD272" i="1"/>
  <c r="X273" i="1"/>
  <c r="Y273" i="1"/>
  <c r="Z273" i="1"/>
  <c r="AA273" i="1"/>
  <c r="AB273" i="1"/>
  <c r="AC273" i="1"/>
  <c r="AD273" i="1"/>
  <c r="X274" i="1"/>
  <c r="Y274" i="1"/>
  <c r="Z274" i="1"/>
  <c r="AA274" i="1"/>
  <c r="AB274" i="1"/>
  <c r="AC274" i="1"/>
  <c r="AD274" i="1"/>
  <c r="X275" i="1"/>
  <c r="Y275" i="1"/>
  <c r="Z275" i="1"/>
  <c r="AA275" i="1"/>
  <c r="AB275" i="1"/>
  <c r="AC275" i="1"/>
  <c r="AD275" i="1"/>
  <c r="X276" i="1"/>
  <c r="Y276" i="1"/>
  <c r="Z276" i="1"/>
  <c r="AA276" i="1"/>
  <c r="AB276" i="1"/>
  <c r="AC276" i="1"/>
  <c r="AD276" i="1"/>
  <c r="X277" i="1"/>
  <c r="Y277" i="1"/>
  <c r="Z277" i="1"/>
  <c r="AA277" i="1"/>
  <c r="AB277" i="1"/>
  <c r="AC277" i="1"/>
  <c r="AD277" i="1"/>
  <c r="X278" i="1"/>
  <c r="Y278" i="1"/>
  <c r="Z278" i="1"/>
  <c r="AA278" i="1"/>
  <c r="AB278" i="1"/>
  <c r="AC278" i="1"/>
  <c r="AD278" i="1"/>
  <c r="X279" i="1"/>
  <c r="Y279" i="1"/>
  <c r="Z279" i="1"/>
  <c r="AA279" i="1"/>
  <c r="AB279" i="1"/>
  <c r="AC279" i="1"/>
  <c r="AD279" i="1"/>
  <c r="Y9" i="1"/>
  <c r="Z9" i="1"/>
  <c r="AA9" i="1"/>
  <c r="AB9" i="1"/>
  <c r="AC9" i="1"/>
  <c r="AD9" i="1"/>
  <c r="X9" i="1"/>
  <c r="Q10" i="13" l="1"/>
  <c r="R10" i="13"/>
  <c r="P37" i="13" l="1"/>
  <c r="P69" i="13"/>
  <c r="O111" i="13"/>
  <c r="O119" i="13"/>
  <c r="O127" i="13"/>
  <c r="O135" i="13"/>
  <c r="O143" i="13"/>
  <c r="O151" i="13"/>
  <c r="O159" i="13"/>
  <c r="O167" i="13"/>
  <c r="M10" i="13"/>
  <c r="N10" i="13"/>
  <c r="O10" i="13"/>
  <c r="P10" i="13"/>
  <c r="L10" i="13"/>
  <c r="Q194" i="14"/>
  <c r="P194" i="14"/>
  <c r="O194" i="14"/>
  <c r="L194" i="14"/>
  <c r="R193" i="14"/>
  <c r="Q193" i="14"/>
  <c r="P193" i="14"/>
  <c r="O193" i="14"/>
  <c r="N193" i="14"/>
  <c r="M193" i="14"/>
  <c r="L193" i="14"/>
  <c r="R192" i="14"/>
  <c r="Q192" i="14"/>
  <c r="P192" i="14"/>
  <c r="O192" i="14"/>
  <c r="N192" i="14"/>
  <c r="M192" i="14"/>
  <c r="L192" i="14"/>
  <c r="R191" i="14"/>
  <c r="Q191" i="14"/>
  <c r="P191" i="14"/>
  <c r="O191" i="14"/>
  <c r="N191" i="14"/>
  <c r="M191" i="14"/>
  <c r="L191" i="14"/>
  <c r="R190" i="14"/>
  <c r="Q190" i="14"/>
  <c r="P190" i="14"/>
  <c r="O190" i="14"/>
  <c r="N190" i="14"/>
  <c r="M190" i="14"/>
  <c r="L190" i="14"/>
  <c r="R189" i="14"/>
  <c r="Q189" i="14"/>
  <c r="P189" i="14"/>
  <c r="O189" i="14"/>
  <c r="N189" i="14"/>
  <c r="M189" i="14"/>
  <c r="L189" i="14"/>
  <c r="R188" i="14"/>
  <c r="Q188" i="14"/>
  <c r="P188" i="14"/>
  <c r="O188" i="14"/>
  <c r="N188" i="14"/>
  <c r="M188" i="14"/>
  <c r="L188" i="14"/>
  <c r="R187" i="14"/>
  <c r="Q187" i="14"/>
  <c r="P187" i="14"/>
  <c r="O187" i="14"/>
  <c r="N187" i="14"/>
  <c r="M187" i="14"/>
  <c r="L187" i="14"/>
  <c r="R186" i="14"/>
  <c r="Q186" i="14"/>
  <c r="P186" i="14"/>
  <c r="O186" i="14"/>
  <c r="N186" i="14"/>
  <c r="M186" i="14"/>
  <c r="L186" i="14"/>
  <c r="R185" i="14"/>
  <c r="Q185" i="14"/>
  <c r="P185" i="14"/>
  <c r="O185" i="14"/>
  <c r="N185" i="14"/>
  <c r="M185" i="14"/>
  <c r="L185" i="14"/>
  <c r="R184" i="14"/>
  <c r="Q184" i="14"/>
  <c r="P184" i="14"/>
  <c r="O184" i="14"/>
  <c r="N184" i="14"/>
  <c r="M184" i="14"/>
  <c r="L184" i="14"/>
  <c r="R183" i="14"/>
  <c r="Q183" i="14"/>
  <c r="P183" i="14"/>
  <c r="O183" i="14"/>
  <c r="N183" i="14"/>
  <c r="M183" i="14"/>
  <c r="L183" i="14"/>
  <c r="R182" i="14"/>
  <c r="Q182" i="14"/>
  <c r="P182" i="14"/>
  <c r="O182" i="14"/>
  <c r="N182" i="14"/>
  <c r="M182" i="14"/>
  <c r="L182" i="14"/>
  <c r="R181" i="14"/>
  <c r="Q181" i="14"/>
  <c r="P181" i="14"/>
  <c r="O181" i="14"/>
  <c r="N181" i="14"/>
  <c r="M181" i="14"/>
  <c r="L181" i="14"/>
  <c r="R180" i="14"/>
  <c r="Q180" i="14"/>
  <c r="P180" i="14"/>
  <c r="O180" i="14"/>
  <c r="N180" i="14"/>
  <c r="M180" i="14"/>
  <c r="L180" i="14"/>
  <c r="R179" i="14"/>
  <c r="Q179" i="14"/>
  <c r="P179" i="14"/>
  <c r="O179" i="14"/>
  <c r="N179" i="14"/>
  <c r="M179" i="14"/>
  <c r="L179" i="14"/>
  <c r="R178" i="14"/>
  <c r="Q178" i="14"/>
  <c r="P178" i="14"/>
  <c r="O178" i="14"/>
  <c r="N178" i="14"/>
  <c r="M178" i="14"/>
  <c r="L178" i="14"/>
  <c r="R177" i="14"/>
  <c r="Q177" i="14"/>
  <c r="P177" i="14"/>
  <c r="O177" i="14"/>
  <c r="N177" i="14"/>
  <c r="M177" i="14"/>
  <c r="L177" i="14"/>
  <c r="R176" i="14"/>
  <c r="Q176" i="14"/>
  <c r="P176" i="14"/>
  <c r="O176" i="14"/>
  <c r="N176" i="14"/>
  <c r="M176" i="14"/>
  <c r="L176" i="14"/>
  <c r="R175" i="14"/>
  <c r="Q175" i="14"/>
  <c r="P175" i="14"/>
  <c r="O175" i="14"/>
  <c r="N175" i="14"/>
  <c r="M175" i="14"/>
  <c r="L175" i="14"/>
  <c r="R174" i="14"/>
  <c r="Q174" i="14"/>
  <c r="P174" i="14"/>
  <c r="O174" i="14"/>
  <c r="N174" i="14"/>
  <c r="M174" i="14"/>
  <c r="L174" i="14"/>
  <c r="R173" i="14"/>
  <c r="Q173" i="14"/>
  <c r="P173" i="14"/>
  <c r="O173" i="14"/>
  <c r="N173" i="14"/>
  <c r="M173" i="14"/>
  <c r="L173" i="14"/>
  <c r="R172" i="14"/>
  <c r="Q172" i="14"/>
  <c r="P172" i="14"/>
  <c r="O172" i="14"/>
  <c r="N172" i="14"/>
  <c r="M172" i="14"/>
  <c r="L172" i="14"/>
  <c r="R171" i="14"/>
  <c r="Q171" i="14"/>
  <c r="P171" i="14"/>
  <c r="O171" i="14"/>
  <c r="N171" i="14"/>
  <c r="M171" i="14"/>
  <c r="L171" i="14"/>
  <c r="R170" i="14"/>
  <c r="Q170" i="14"/>
  <c r="P170" i="14"/>
  <c r="O170" i="14"/>
  <c r="N170" i="14"/>
  <c r="M170" i="14"/>
  <c r="L170" i="14"/>
  <c r="R169" i="14"/>
  <c r="Q169" i="14"/>
  <c r="P169" i="14"/>
  <c r="O169" i="14"/>
  <c r="N169" i="14"/>
  <c r="M169" i="14"/>
  <c r="L169" i="14"/>
  <c r="R168" i="14"/>
  <c r="Q168" i="14"/>
  <c r="P168" i="14"/>
  <c r="O168" i="14"/>
  <c r="N168" i="14"/>
  <c r="M168" i="14"/>
  <c r="L168" i="14"/>
  <c r="R167" i="14"/>
  <c r="Q167" i="14"/>
  <c r="P167" i="14"/>
  <c r="O167" i="14"/>
  <c r="N167" i="14"/>
  <c r="M167" i="14"/>
  <c r="L167" i="14"/>
  <c r="R166" i="14"/>
  <c r="Q166" i="14"/>
  <c r="P166" i="14"/>
  <c r="O166" i="14"/>
  <c r="N166" i="14"/>
  <c r="M166" i="14"/>
  <c r="L166" i="14"/>
  <c r="R165" i="14"/>
  <c r="Q165" i="14"/>
  <c r="P165" i="14"/>
  <c r="O165" i="14"/>
  <c r="N165" i="14"/>
  <c r="M165" i="14"/>
  <c r="L165" i="14"/>
  <c r="R164" i="14"/>
  <c r="Q164" i="14"/>
  <c r="P164" i="14"/>
  <c r="O164" i="14"/>
  <c r="N164" i="14"/>
  <c r="M164" i="14"/>
  <c r="L164" i="14"/>
  <c r="R163" i="14"/>
  <c r="Q163" i="14"/>
  <c r="P163" i="14"/>
  <c r="O163" i="14"/>
  <c r="N163" i="14"/>
  <c r="M163" i="14"/>
  <c r="L163" i="14"/>
  <c r="R162" i="14"/>
  <c r="Q162" i="14"/>
  <c r="P162" i="14"/>
  <c r="O162" i="14"/>
  <c r="N162" i="14"/>
  <c r="M162" i="14"/>
  <c r="L162" i="14"/>
  <c r="R161" i="14"/>
  <c r="Q161" i="14"/>
  <c r="P161" i="14"/>
  <c r="O161" i="14"/>
  <c r="N161" i="14"/>
  <c r="M161" i="14"/>
  <c r="L161" i="14"/>
  <c r="R160" i="14"/>
  <c r="Q160" i="14"/>
  <c r="P160" i="14"/>
  <c r="O160" i="14"/>
  <c r="N160" i="14"/>
  <c r="M160" i="14"/>
  <c r="L160" i="14"/>
  <c r="R159" i="14"/>
  <c r="Q159" i="14"/>
  <c r="P159" i="14"/>
  <c r="O159" i="14"/>
  <c r="N159" i="14"/>
  <c r="M159" i="14"/>
  <c r="L159" i="14"/>
  <c r="R158" i="14"/>
  <c r="Q158" i="14"/>
  <c r="P158" i="14"/>
  <c r="O158" i="14"/>
  <c r="N158" i="14"/>
  <c r="M158" i="14"/>
  <c r="L158" i="14"/>
  <c r="R157" i="14"/>
  <c r="Q157" i="14"/>
  <c r="P157" i="14"/>
  <c r="O157" i="14"/>
  <c r="N157" i="14"/>
  <c r="M157" i="14"/>
  <c r="L157" i="14"/>
  <c r="R156" i="14"/>
  <c r="Q156" i="14"/>
  <c r="P156" i="14"/>
  <c r="O156" i="14"/>
  <c r="N156" i="14"/>
  <c r="M156" i="14"/>
  <c r="L156" i="14"/>
  <c r="R155" i="14"/>
  <c r="Q155" i="14"/>
  <c r="P155" i="14"/>
  <c r="O155" i="14"/>
  <c r="N155" i="14"/>
  <c r="M155" i="14"/>
  <c r="L155" i="14"/>
  <c r="R154" i="14"/>
  <c r="Q154" i="14"/>
  <c r="P154" i="14"/>
  <c r="O154" i="14"/>
  <c r="N154" i="14"/>
  <c r="M154" i="14"/>
  <c r="L154" i="14"/>
  <c r="R153" i="14"/>
  <c r="Q153" i="14"/>
  <c r="P153" i="14"/>
  <c r="O153" i="14"/>
  <c r="N153" i="14"/>
  <c r="M153" i="14"/>
  <c r="L153" i="14"/>
  <c r="R152" i="14"/>
  <c r="Q152" i="14"/>
  <c r="P152" i="14"/>
  <c r="O152" i="14"/>
  <c r="N152" i="14"/>
  <c r="M152" i="14"/>
  <c r="L152" i="14"/>
  <c r="R151" i="14"/>
  <c r="Q151" i="14"/>
  <c r="P151" i="14"/>
  <c r="O151" i="14"/>
  <c r="N151" i="14"/>
  <c r="M151" i="14"/>
  <c r="L151" i="14"/>
  <c r="R150" i="14"/>
  <c r="Q150" i="14"/>
  <c r="P150" i="14"/>
  <c r="O150" i="14"/>
  <c r="N150" i="14"/>
  <c r="M150" i="14"/>
  <c r="L150" i="14"/>
  <c r="R149" i="14"/>
  <c r="Q149" i="14"/>
  <c r="P149" i="14"/>
  <c r="O149" i="14"/>
  <c r="N149" i="14"/>
  <c r="M149" i="14"/>
  <c r="L149" i="14"/>
  <c r="R148" i="14"/>
  <c r="Q148" i="14"/>
  <c r="P148" i="14"/>
  <c r="O148" i="14"/>
  <c r="N148" i="14"/>
  <c r="M148" i="14"/>
  <c r="L148" i="14"/>
  <c r="R147" i="14"/>
  <c r="Q147" i="14"/>
  <c r="P147" i="14"/>
  <c r="O147" i="14"/>
  <c r="N147" i="14"/>
  <c r="M147" i="14"/>
  <c r="L147" i="14"/>
  <c r="R146" i="14"/>
  <c r="Q146" i="14"/>
  <c r="P146" i="14"/>
  <c r="O146" i="14"/>
  <c r="N146" i="14"/>
  <c r="M146" i="14"/>
  <c r="L146" i="14"/>
  <c r="R145" i="14"/>
  <c r="Q145" i="14"/>
  <c r="P145" i="14"/>
  <c r="O145" i="14"/>
  <c r="N145" i="14"/>
  <c r="M145" i="14"/>
  <c r="L145" i="14"/>
  <c r="R144" i="14"/>
  <c r="Q144" i="14"/>
  <c r="P144" i="14"/>
  <c r="O144" i="14"/>
  <c r="N144" i="14"/>
  <c r="M144" i="14"/>
  <c r="L144" i="14"/>
  <c r="R143" i="14"/>
  <c r="Q143" i="14"/>
  <c r="P143" i="14"/>
  <c r="O143" i="14"/>
  <c r="N143" i="14"/>
  <c r="M143" i="14"/>
  <c r="L143" i="14"/>
  <c r="R142" i="14"/>
  <c r="Q142" i="14"/>
  <c r="P142" i="14"/>
  <c r="O142" i="14"/>
  <c r="N142" i="14"/>
  <c r="M142" i="14"/>
  <c r="L142" i="14"/>
  <c r="R141" i="14"/>
  <c r="Q141" i="14"/>
  <c r="P141" i="14"/>
  <c r="O141" i="14"/>
  <c r="N141" i="14"/>
  <c r="M141" i="14"/>
  <c r="L141" i="14"/>
  <c r="R140" i="14"/>
  <c r="Q140" i="14"/>
  <c r="P140" i="14"/>
  <c r="O140" i="14"/>
  <c r="N140" i="14"/>
  <c r="M140" i="14"/>
  <c r="L140" i="14"/>
  <c r="R139" i="14"/>
  <c r="Q139" i="14"/>
  <c r="P139" i="14"/>
  <c r="O139" i="14"/>
  <c r="N139" i="14"/>
  <c r="M139" i="14"/>
  <c r="L139" i="14"/>
  <c r="R138" i="14"/>
  <c r="Q138" i="14"/>
  <c r="P138" i="14"/>
  <c r="O138" i="14"/>
  <c r="N138" i="14"/>
  <c r="M138" i="14"/>
  <c r="L138" i="14"/>
  <c r="R137" i="14"/>
  <c r="Q137" i="14"/>
  <c r="P137" i="14"/>
  <c r="O137" i="14"/>
  <c r="N137" i="14"/>
  <c r="M137" i="14"/>
  <c r="L137" i="14"/>
  <c r="R136" i="14"/>
  <c r="Q136" i="14"/>
  <c r="P136" i="14"/>
  <c r="O136" i="14"/>
  <c r="N136" i="14"/>
  <c r="M136" i="14"/>
  <c r="L136" i="14"/>
  <c r="R135" i="14"/>
  <c r="Q135" i="14"/>
  <c r="P135" i="14"/>
  <c r="O135" i="14"/>
  <c r="N135" i="14"/>
  <c r="M135" i="14"/>
  <c r="L135" i="14"/>
  <c r="R134" i="14"/>
  <c r="Q134" i="14"/>
  <c r="P134" i="14"/>
  <c r="O134" i="14"/>
  <c r="N134" i="14"/>
  <c r="M134" i="14"/>
  <c r="L134" i="14"/>
  <c r="R133" i="14"/>
  <c r="Q133" i="14"/>
  <c r="P133" i="14"/>
  <c r="O133" i="14"/>
  <c r="N133" i="14"/>
  <c r="M133" i="14"/>
  <c r="L133" i="14"/>
  <c r="R132" i="14"/>
  <c r="Q132" i="14"/>
  <c r="P132" i="14"/>
  <c r="O132" i="14"/>
  <c r="N132" i="14"/>
  <c r="M132" i="14"/>
  <c r="L132" i="14"/>
  <c r="R131" i="14"/>
  <c r="Q131" i="14"/>
  <c r="P131" i="14"/>
  <c r="O131" i="14"/>
  <c r="N131" i="14"/>
  <c r="M131" i="14"/>
  <c r="L131" i="14"/>
  <c r="R130" i="14"/>
  <c r="Q130" i="14"/>
  <c r="P130" i="14"/>
  <c r="O130" i="14"/>
  <c r="N130" i="14"/>
  <c r="M130" i="14"/>
  <c r="L130" i="14"/>
  <c r="R129" i="14"/>
  <c r="Q129" i="14"/>
  <c r="P129" i="14"/>
  <c r="O129" i="14"/>
  <c r="N129" i="14"/>
  <c r="M129" i="14"/>
  <c r="L129" i="14"/>
  <c r="R128" i="14"/>
  <c r="Q128" i="14"/>
  <c r="P128" i="14"/>
  <c r="O128" i="14"/>
  <c r="N128" i="14"/>
  <c r="M128" i="14"/>
  <c r="L128" i="14"/>
  <c r="R127" i="14"/>
  <c r="Q127" i="14"/>
  <c r="P127" i="14"/>
  <c r="O127" i="14"/>
  <c r="N127" i="14"/>
  <c r="M127" i="14"/>
  <c r="L127" i="14"/>
  <c r="R126" i="14"/>
  <c r="Q126" i="14"/>
  <c r="P126" i="14"/>
  <c r="O126" i="14"/>
  <c r="N126" i="14"/>
  <c r="M126" i="14"/>
  <c r="L126" i="14"/>
  <c r="R125" i="14"/>
  <c r="Q125" i="14"/>
  <c r="P125" i="14"/>
  <c r="O125" i="14"/>
  <c r="N125" i="14"/>
  <c r="M125" i="14"/>
  <c r="L125" i="14"/>
  <c r="R124" i="14"/>
  <c r="Q124" i="14"/>
  <c r="P124" i="14"/>
  <c r="O124" i="14"/>
  <c r="N124" i="14"/>
  <c r="M124" i="14"/>
  <c r="L124" i="14"/>
  <c r="R123" i="14"/>
  <c r="Q123" i="14"/>
  <c r="P123" i="14"/>
  <c r="O123" i="14"/>
  <c r="N123" i="14"/>
  <c r="M123" i="14"/>
  <c r="L123" i="14"/>
  <c r="R122" i="14"/>
  <c r="Q122" i="14"/>
  <c r="P122" i="14"/>
  <c r="O122" i="14"/>
  <c r="N122" i="14"/>
  <c r="M122" i="14"/>
  <c r="L122" i="14"/>
  <c r="R121" i="14"/>
  <c r="Q121" i="14"/>
  <c r="P121" i="14"/>
  <c r="O121" i="14"/>
  <c r="N121" i="14"/>
  <c r="M121" i="14"/>
  <c r="L121" i="14"/>
  <c r="R120" i="14"/>
  <c r="Q120" i="14"/>
  <c r="P120" i="14"/>
  <c r="O120" i="14"/>
  <c r="N120" i="14"/>
  <c r="M120" i="14"/>
  <c r="L120" i="14"/>
  <c r="R119" i="14"/>
  <c r="Q119" i="14"/>
  <c r="P119" i="14"/>
  <c r="O119" i="14"/>
  <c r="N119" i="14"/>
  <c r="M119" i="14"/>
  <c r="L119" i="14"/>
  <c r="R118" i="14"/>
  <c r="Q118" i="14"/>
  <c r="P118" i="14"/>
  <c r="O118" i="14"/>
  <c r="N118" i="14"/>
  <c r="M118" i="14"/>
  <c r="L118" i="14"/>
  <c r="R117" i="14"/>
  <c r="Q117" i="14"/>
  <c r="P117" i="14"/>
  <c r="O117" i="14"/>
  <c r="N117" i="14"/>
  <c r="M117" i="14"/>
  <c r="L117" i="14"/>
  <c r="R116" i="14"/>
  <c r="Q116" i="14"/>
  <c r="P116" i="14"/>
  <c r="O116" i="14"/>
  <c r="N116" i="14"/>
  <c r="M116" i="14"/>
  <c r="L116" i="14"/>
  <c r="R115" i="14"/>
  <c r="Q115" i="14"/>
  <c r="P115" i="14"/>
  <c r="O115" i="14"/>
  <c r="N115" i="14"/>
  <c r="M115" i="14"/>
  <c r="L115" i="14"/>
  <c r="R114" i="14"/>
  <c r="Q114" i="14"/>
  <c r="P114" i="14"/>
  <c r="O114" i="14"/>
  <c r="N114" i="14"/>
  <c r="M114" i="14"/>
  <c r="L114" i="14"/>
  <c r="R113" i="14"/>
  <c r="Q113" i="14"/>
  <c r="P113" i="14"/>
  <c r="O113" i="14"/>
  <c r="N113" i="14"/>
  <c r="M113" i="14"/>
  <c r="L113" i="14"/>
  <c r="R112" i="14"/>
  <c r="Q112" i="14"/>
  <c r="P112" i="14"/>
  <c r="O112" i="14"/>
  <c r="N112" i="14"/>
  <c r="M112" i="14"/>
  <c r="L112" i="14"/>
  <c r="R111" i="14"/>
  <c r="Q111" i="14"/>
  <c r="P111" i="14"/>
  <c r="O111" i="14"/>
  <c r="N111" i="14"/>
  <c r="M111" i="14"/>
  <c r="L111" i="14"/>
  <c r="R110" i="14"/>
  <c r="Q110" i="14"/>
  <c r="P110" i="14"/>
  <c r="O110" i="14"/>
  <c r="N110" i="14"/>
  <c r="M110" i="14"/>
  <c r="L110" i="14"/>
  <c r="R109" i="14"/>
  <c r="Q109" i="14"/>
  <c r="P109" i="14"/>
  <c r="O109" i="14"/>
  <c r="N109" i="14"/>
  <c r="M109" i="14"/>
  <c r="L109" i="14"/>
  <c r="R108" i="14"/>
  <c r="Q108" i="14"/>
  <c r="P108" i="14"/>
  <c r="O108" i="14"/>
  <c r="N108" i="14"/>
  <c r="M108" i="14"/>
  <c r="L108" i="14"/>
  <c r="R107" i="14"/>
  <c r="Q107" i="14"/>
  <c r="P107" i="14"/>
  <c r="O107" i="14"/>
  <c r="N107" i="14"/>
  <c r="M107" i="14"/>
  <c r="L107" i="14"/>
  <c r="R106" i="14"/>
  <c r="Q106" i="14"/>
  <c r="P106" i="14"/>
  <c r="O106" i="14"/>
  <c r="N106" i="14"/>
  <c r="M106" i="14"/>
  <c r="L106" i="14"/>
  <c r="R105" i="14"/>
  <c r="Q105" i="14"/>
  <c r="P105" i="14"/>
  <c r="O105" i="14"/>
  <c r="N105" i="14"/>
  <c r="M105" i="14"/>
  <c r="L105" i="14"/>
  <c r="R104" i="14"/>
  <c r="Q104" i="14"/>
  <c r="P104" i="14"/>
  <c r="O104" i="14"/>
  <c r="N104" i="14"/>
  <c r="M104" i="14"/>
  <c r="L104" i="14"/>
  <c r="R103" i="14"/>
  <c r="Q103" i="14"/>
  <c r="P103" i="14"/>
  <c r="O103" i="14"/>
  <c r="N103" i="14"/>
  <c r="M103" i="14"/>
  <c r="L103" i="14"/>
  <c r="R102" i="14"/>
  <c r="Q102" i="14"/>
  <c r="P102" i="14"/>
  <c r="O102" i="14"/>
  <c r="N102" i="14"/>
  <c r="M102" i="14"/>
  <c r="L102" i="14"/>
  <c r="R101" i="14"/>
  <c r="Q101" i="14"/>
  <c r="P101" i="14"/>
  <c r="O101" i="14"/>
  <c r="N101" i="14"/>
  <c r="M101" i="14"/>
  <c r="L101" i="14"/>
  <c r="R100" i="14"/>
  <c r="Q100" i="14"/>
  <c r="P100" i="14"/>
  <c r="O100" i="14"/>
  <c r="N100" i="14"/>
  <c r="M100" i="14"/>
  <c r="L100" i="14"/>
  <c r="R99" i="14"/>
  <c r="Q99" i="14"/>
  <c r="P99" i="14"/>
  <c r="O99" i="14"/>
  <c r="N99" i="14"/>
  <c r="M99" i="14"/>
  <c r="L99" i="14"/>
  <c r="R98" i="14"/>
  <c r="Q98" i="14"/>
  <c r="P98" i="14"/>
  <c r="O98" i="14"/>
  <c r="N98" i="14"/>
  <c r="M98" i="14"/>
  <c r="L98" i="14"/>
  <c r="R97" i="14"/>
  <c r="Q97" i="14"/>
  <c r="P97" i="14"/>
  <c r="O97" i="14"/>
  <c r="N97" i="14"/>
  <c r="M97" i="14"/>
  <c r="L97" i="14"/>
  <c r="R96" i="14"/>
  <c r="Q96" i="14"/>
  <c r="P96" i="14"/>
  <c r="O96" i="14"/>
  <c r="N96" i="14"/>
  <c r="M96" i="14"/>
  <c r="L96" i="14"/>
  <c r="R95" i="14"/>
  <c r="Q95" i="14"/>
  <c r="P95" i="14"/>
  <c r="O95" i="14"/>
  <c r="N95" i="14"/>
  <c r="M95" i="14"/>
  <c r="L95" i="14"/>
  <c r="R94" i="14"/>
  <c r="Q94" i="14"/>
  <c r="P94" i="14"/>
  <c r="O94" i="14"/>
  <c r="N94" i="14"/>
  <c r="M94" i="14"/>
  <c r="L94" i="14"/>
  <c r="R93" i="14"/>
  <c r="Q93" i="14"/>
  <c r="P93" i="14"/>
  <c r="O93" i="14"/>
  <c r="N93" i="14"/>
  <c r="M93" i="14"/>
  <c r="L93" i="14"/>
  <c r="R92" i="14"/>
  <c r="Q92" i="14"/>
  <c r="P92" i="14"/>
  <c r="O92" i="14"/>
  <c r="N92" i="14"/>
  <c r="M92" i="14"/>
  <c r="L92" i="14"/>
  <c r="R91" i="14"/>
  <c r="Q91" i="14"/>
  <c r="P91" i="14"/>
  <c r="O91" i="14"/>
  <c r="N91" i="14"/>
  <c r="M91" i="14"/>
  <c r="L91" i="14"/>
  <c r="R90" i="14"/>
  <c r="Q90" i="14"/>
  <c r="P90" i="14"/>
  <c r="O90" i="14"/>
  <c r="N90" i="14"/>
  <c r="M90" i="14"/>
  <c r="L90" i="14"/>
  <c r="R89" i="14"/>
  <c r="Q89" i="14"/>
  <c r="P89" i="14"/>
  <c r="O89" i="14"/>
  <c r="N89" i="14"/>
  <c r="M89" i="14"/>
  <c r="L89" i="14"/>
  <c r="R88" i="14"/>
  <c r="Q88" i="14"/>
  <c r="P88" i="14"/>
  <c r="O88" i="14"/>
  <c r="N88" i="14"/>
  <c r="M88" i="14"/>
  <c r="L88" i="14"/>
  <c r="R87" i="14"/>
  <c r="Q87" i="14"/>
  <c r="P87" i="14"/>
  <c r="O87" i="14"/>
  <c r="N87" i="14"/>
  <c r="M87" i="14"/>
  <c r="L87" i="14"/>
  <c r="R86" i="14"/>
  <c r="Q86" i="14"/>
  <c r="P86" i="14"/>
  <c r="O86" i="14"/>
  <c r="N86" i="14"/>
  <c r="M86" i="14"/>
  <c r="L86" i="14"/>
  <c r="R85" i="14"/>
  <c r="Q85" i="14"/>
  <c r="P85" i="14"/>
  <c r="O85" i="14"/>
  <c r="N85" i="14"/>
  <c r="M85" i="14"/>
  <c r="L85" i="14"/>
  <c r="R84" i="14"/>
  <c r="Q84" i="14"/>
  <c r="P84" i="14"/>
  <c r="O84" i="14"/>
  <c r="N84" i="14"/>
  <c r="M84" i="14"/>
  <c r="L84" i="14"/>
  <c r="R83" i="14"/>
  <c r="Q83" i="14"/>
  <c r="P83" i="14"/>
  <c r="O83" i="14"/>
  <c r="N83" i="14"/>
  <c r="M83" i="14"/>
  <c r="L83" i="14"/>
  <c r="R82" i="14"/>
  <c r="Q82" i="14"/>
  <c r="P82" i="14"/>
  <c r="O82" i="14"/>
  <c r="N82" i="14"/>
  <c r="M82" i="14"/>
  <c r="L82" i="14"/>
  <c r="R81" i="14"/>
  <c r="Q81" i="14"/>
  <c r="P81" i="14"/>
  <c r="O81" i="14"/>
  <c r="N81" i="14"/>
  <c r="M81" i="14"/>
  <c r="L81" i="14"/>
  <c r="R80" i="14"/>
  <c r="Q80" i="14"/>
  <c r="P80" i="14"/>
  <c r="O80" i="14"/>
  <c r="N80" i="14"/>
  <c r="M80" i="14"/>
  <c r="L80" i="14"/>
  <c r="R79" i="14"/>
  <c r="Q79" i="14"/>
  <c r="P79" i="14"/>
  <c r="O79" i="14"/>
  <c r="N79" i="14"/>
  <c r="M79" i="14"/>
  <c r="L79" i="14"/>
  <c r="R78" i="14"/>
  <c r="Q78" i="14"/>
  <c r="P78" i="14"/>
  <c r="O78" i="14"/>
  <c r="N78" i="14"/>
  <c r="M78" i="14"/>
  <c r="L78" i="14"/>
  <c r="R77" i="14"/>
  <c r="Q77" i="14"/>
  <c r="P77" i="14"/>
  <c r="O77" i="14"/>
  <c r="N77" i="14"/>
  <c r="M77" i="14"/>
  <c r="L77" i="14"/>
  <c r="R76" i="14"/>
  <c r="Q76" i="14"/>
  <c r="P76" i="14"/>
  <c r="O76" i="14"/>
  <c r="N76" i="14"/>
  <c r="M76" i="14"/>
  <c r="L76" i="14"/>
  <c r="R75" i="14"/>
  <c r="Q75" i="14"/>
  <c r="P75" i="14"/>
  <c r="O75" i="14"/>
  <c r="N75" i="14"/>
  <c r="M75" i="14"/>
  <c r="L75" i="14"/>
  <c r="R74" i="14"/>
  <c r="Q74" i="14"/>
  <c r="P74" i="14"/>
  <c r="O74" i="14"/>
  <c r="N74" i="14"/>
  <c r="M74" i="14"/>
  <c r="L74" i="14"/>
  <c r="R73" i="14"/>
  <c r="Q73" i="14"/>
  <c r="P73" i="14"/>
  <c r="O73" i="14"/>
  <c r="N73" i="14"/>
  <c r="M73" i="14"/>
  <c r="L73" i="14"/>
  <c r="R72" i="14"/>
  <c r="Q72" i="14"/>
  <c r="P72" i="14"/>
  <c r="O72" i="14"/>
  <c r="N72" i="14"/>
  <c r="M72" i="14"/>
  <c r="L72" i="14"/>
  <c r="R71" i="14"/>
  <c r="Q71" i="14"/>
  <c r="P71" i="14"/>
  <c r="O71" i="14"/>
  <c r="N71" i="14"/>
  <c r="M71" i="14"/>
  <c r="L71" i="14"/>
  <c r="R70" i="14"/>
  <c r="Q70" i="14"/>
  <c r="P70" i="14"/>
  <c r="O70" i="14"/>
  <c r="N70" i="14"/>
  <c r="M70" i="14"/>
  <c r="L70" i="14"/>
  <c r="R69" i="14"/>
  <c r="Q69" i="14"/>
  <c r="P69" i="14"/>
  <c r="O69" i="14"/>
  <c r="N69" i="14"/>
  <c r="M69" i="14"/>
  <c r="L69" i="14"/>
  <c r="R68" i="14"/>
  <c r="Q68" i="14"/>
  <c r="P68" i="14"/>
  <c r="O68" i="14"/>
  <c r="N68" i="14"/>
  <c r="M68" i="14"/>
  <c r="L68" i="14"/>
  <c r="R67" i="14"/>
  <c r="Q67" i="14"/>
  <c r="P67" i="14"/>
  <c r="O67" i="14"/>
  <c r="N67" i="14"/>
  <c r="M67" i="14"/>
  <c r="L67" i="14"/>
  <c r="R66" i="14"/>
  <c r="Q66" i="14"/>
  <c r="P66" i="14"/>
  <c r="O66" i="14"/>
  <c r="N66" i="14"/>
  <c r="M66" i="14"/>
  <c r="L66" i="14"/>
  <c r="R65" i="14"/>
  <c r="Q65" i="14"/>
  <c r="P65" i="14"/>
  <c r="O65" i="14"/>
  <c r="N65" i="14"/>
  <c r="M65" i="14"/>
  <c r="L65" i="14"/>
  <c r="R64" i="14"/>
  <c r="Q64" i="14"/>
  <c r="P64" i="14"/>
  <c r="O64" i="14"/>
  <c r="N64" i="14"/>
  <c r="M64" i="14"/>
  <c r="L64" i="14"/>
  <c r="R63" i="14"/>
  <c r="Q63" i="14"/>
  <c r="P63" i="14"/>
  <c r="O63" i="14"/>
  <c r="N63" i="14"/>
  <c r="M63" i="14"/>
  <c r="L63" i="14"/>
  <c r="R62" i="14"/>
  <c r="Q62" i="14"/>
  <c r="P62" i="14"/>
  <c r="O62" i="14"/>
  <c r="N62" i="14"/>
  <c r="M62" i="14"/>
  <c r="L62" i="14"/>
  <c r="R61" i="14"/>
  <c r="Q61" i="14"/>
  <c r="P61" i="14"/>
  <c r="O61" i="14"/>
  <c r="N61" i="14"/>
  <c r="M61" i="14"/>
  <c r="L61" i="14"/>
  <c r="R60" i="14"/>
  <c r="Q60" i="14"/>
  <c r="P60" i="14"/>
  <c r="O60" i="14"/>
  <c r="N60" i="14"/>
  <c r="M60" i="14"/>
  <c r="L60" i="14"/>
  <c r="R59" i="14"/>
  <c r="Q59" i="14"/>
  <c r="P59" i="14"/>
  <c r="O59" i="14"/>
  <c r="N59" i="14"/>
  <c r="M59" i="14"/>
  <c r="L59" i="14"/>
  <c r="R58" i="14"/>
  <c r="Q58" i="14"/>
  <c r="P58" i="14"/>
  <c r="O58" i="14"/>
  <c r="N58" i="14"/>
  <c r="M58" i="14"/>
  <c r="L58" i="14"/>
  <c r="R57" i="14"/>
  <c r="Q57" i="14"/>
  <c r="P57" i="14"/>
  <c r="O57" i="14"/>
  <c r="N57" i="14"/>
  <c r="M57" i="14"/>
  <c r="L57" i="14"/>
  <c r="R56" i="14"/>
  <c r="Q56" i="14"/>
  <c r="P56" i="14"/>
  <c r="O56" i="14"/>
  <c r="N56" i="14"/>
  <c r="M56" i="14"/>
  <c r="L56" i="14"/>
  <c r="R55" i="14"/>
  <c r="Q55" i="14"/>
  <c r="P55" i="14"/>
  <c r="O55" i="14"/>
  <c r="N55" i="14"/>
  <c r="M55" i="14"/>
  <c r="L55" i="14"/>
  <c r="R54" i="14"/>
  <c r="Q54" i="14"/>
  <c r="P54" i="14"/>
  <c r="O54" i="14"/>
  <c r="N54" i="14"/>
  <c r="M54" i="14"/>
  <c r="L54" i="14"/>
  <c r="R53" i="14"/>
  <c r="Q53" i="14"/>
  <c r="P53" i="14"/>
  <c r="O53" i="14"/>
  <c r="N53" i="14"/>
  <c r="M53" i="14"/>
  <c r="L53" i="14"/>
  <c r="R52" i="14"/>
  <c r="Q52" i="14"/>
  <c r="P52" i="14"/>
  <c r="O52" i="14"/>
  <c r="N52" i="14"/>
  <c r="M52" i="14"/>
  <c r="L52" i="14"/>
  <c r="R51" i="14"/>
  <c r="Q51" i="14"/>
  <c r="P51" i="14"/>
  <c r="O51" i="14"/>
  <c r="N51" i="14"/>
  <c r="M51" i="14"/>
  <c r="L51" i="14"/>
  <c r="R50" i="14"/>
  <c r="Q50" i="14"/>
  <c r="P50" i="14"/>
  <c r="O50" i="14"/>
  <c r="N50" i="14"/>
  <c r="M50" i="14"/>
  <c r="L50" i="14"/>
  <c r="R49" i="14"/>
  <c r="Q49" i="14"/>
  <c r="P49" i="14"/>
  <c r="O49" i="14"/>
  <c r="N49" i="14"/>
  <c r="M49" i="14"/>
  <c r="L49" i="14"/>
  <c r="R48" i="14"/>
  <c r="Q48" i="14"/>
  <c r="P48" i="14"/>
  <c r="O48" i="14"/>
  <c r="N48" i="14"/>
  <c r="M48" i="14"/>
  <c r="L48" i="14"/>
  <c r="R47" i="14"/>
  <c r="Q47" i="14"/>
  <c r="P47" i="14"/>
  <c r="O47" i="14"/>
  <c r="N47" i="14"/>
  <c r="M47" i="14"/>
  <c r="L47" i="14"/>
  <c r="R46" i="14"/>
  <c r="Q46" i="14"/>
  <c r="P46" i="14"/>
  <c r="O46" i="14"/>
  <c r="N46" i="14"/>
  <c r="M46" i="14"/>
  <c r="L46" i="14"/>
  <c r="R45" i="14"/>
  <c r="Q45" i="14"/>
  <c r="P45" i="14"/>
  <c r="O45" i="14"/>
  <c r="N45" i="14"/>
  <c r="M45" i="14"/>
  <c r="L45" i="14"/>
  <c r="R44" i="14"/>
  <c r="Q44" i="14"/>
  <c r="P44" i="14"/>
  <c r="O44" i="14"/>
  <c r="N44" i="14"/>
  <c r="M44" i="14"/>
  <c r="L44" i="14"/>
  <c r="R43" i="14"/>
  <c r="Q43" i="14"/>
  <c r="P43" i="14"/>
  <c r="O43" i="14"/>
  <c r="N43" i="14"/>
  <c r="M43" i="14"/>
  <c r="L43" i="14"/>
  <c r="R42" i="14"/>
  <c r="Q42" i="14"/>
  <c r="P42" i="14"/>
  <c r="O42" i="14"/>
  <c r="N42" i="14"/>
  <c r="M42" i="14"/>
  <c r="L42" i="14"/>
  <c r="R41" i="14"/>
  <c r="Q41" i="14"/>
  <c r="P41" i="14"/>
  <c r="O41" i="14"/>
  <c r="N41" i="14"/>
  <c r="M41" i="14"/>
  <c r="L41" i="14"/>
  <c r="R40" i="14"/>
  <c r="Q40" i="14"/>
  <c r="P40" i="14"/>
  <c r="O40" i="14"/>
  <c r="N40" i="14"/>
  <c r="M40" i="14"/>
  <c r="L40" i="14"/>
  <c r="R39" i="14"/>
  <c r="Q39" i="14"/>
  <c r="P39" i="14"/>
  <c r="O39" i="14"/>
  <c r="N39" i="14"/>
  <c r="M39" i="14"/>
  <c r="L39" i="14"/>
  <c r="R38" i="14"/>
  <c r="Q38" i="14"/>
  <c r="P38" i="14"/>
  <c r="O38" i="14"/>
  <c r="N38" i="14"/>
  <c r="M38" i="14"/>
  <c r="L38" i="14"/>
  <c r="R37" i="14"/>
  <c r="Q37" i="14"/>
  <c r="P37" i="14"/>
  <c r="O37" i="14"/>
  <c r="N37" i="14"/>
  <c r="M37" i="14"/>
  <c r="L37" i="14"/>
  <c r="R36" i="14"/>
  <c r="Q36" i="14"/>
  <c r="P36" i="14"/>
  <c r="O36" i="14"/>
  <c r="N36" i="14"/>
  <c r="M36" i="14"/>
  <c r="L36" i="14"/>
  <c r="R35" i="14"/>
  <c r="Q35" i="14"/>
  <c r="P35" i="14"/>
  <c r="O35" i="14"/>
  <c r="N35" i="14"/>
  <c r="M35" i="14"/>
  <c r="L35" i="14"/>
  <c r="R34" i="14"/>
  <c r="Q34" i="14"/>
  <c r="P34" i="14"/>
  <c r="O34" i="14"/>
  <c r="N34" i="14"/>
  <c r="M34" i="14"/>
  <c r="L34" i="14"/>
  <c r="R33" i="14"/>
  <c r="Q33" i="14"/>
  <c r="P33" i="14"/>
  <c r="O33" i="14"/>
  <c r="N33" i="14"/>
  <c r="M33" i="14"/>
  <c r="L33" i="14"/>
  <c r="R32" i="14"/>
  <c r="Q32" i="14"/>
  <c r="P32" i="14"/>
  <c r="O32" i="14"/>
  <c r="N32" i="14"/>
  <c r="M32" i="14"/>
  <c r="L32" i="14"/>
  <c r="R31" i="14"/>
  <c r="Q31" i="14"/>
  <c r="P31" i="14"/>
  <c r="O31" i="14"/>
  <c r="N31" i="14"/>
  <c r="M31" i="14"/>
  <c r="L31" i="14"/>
  <c r="R30" i="14"/>
  <c r="Q30" i="14"/>
  <c r="P30" i="14"/>
  <c r="O30" i="14"/>
  <c r="N30" i="14"/>
  <c r="M30" i="14"/>
  <c r="L30" i="14"/>
  <c r="R29" i="14"/>
  <c r="Q29" i="14"/>
  <c r="P29" i="14"/>
  <c r="O29" i="14"/>
  <c r="N29" i="14"/>
  <c r="M29" i="14"/>
  <c r="L29" i="14"/>
  <c r="R28" i="14"/>
  <c r="Q28" i="14"/>
  <c r="P28" i="14"/>
  <c r="O28" i="14"/>
  <c r="N28" i="14"/>
  <c r="M28" i="14"/>
  <c r="L28" i="14"/>
  <c r="R27" i="14"/>
  <c r="Q27" i="14"/>
  <c r="P27" i="14"/>
  <c r="O27" i="14"/>
  <c r="N27" i="14"/>
  <c r="M27" i="14"/>
  <c r="L27" i="14"/>
  <c r="R26" i="14"/>
  <c r="Q26" i="14"/>
  <c r="P26" i="14"/>
  <c r="O26" i="14"/>
  <c r="N26" i="14"/>
  <c r="M26" i="14"/>
  <c r="L26" i="14"/>
  <c r="R25" i="14"/>
  <c r="Q25" i="14"/>
  <c r="P25" i="14"/>
  <c r="O25" i="14"/>
  <c r="N25" i="14"/>
  <c r="M25" i="14"/>
  <c r="L25" i="14"/>
  <c r="R24" i="14"/>
  <c r="Q24" i="14"/>
  <c r="P24" i="14"/>
  <c r="O24" i="14"/>
  <c r="N24" i="14"/>
  <c r="M24" i="14"/>
  <c r="L24" i="14"/>
  <c r="R23" i="14"/>
  <c r="Q23" i="14"/>
  <c r="P23" i="14"/>
  <c r="O23" i="14"/>
  <c r="N23" i="14"/>
  <c r="M23" i="14"/>
  <c r="L23" i="14"/>
  <c r="R22" i="14"/>
  <c r="Q22" i="14"/>
  <c r="P22" i="14"/>
  <c r="O22" i="14"/>
  <c r="N22" i="14"/>
  <c r="M22" i="14"/>
  <c r="L22" i="14"/>
  <c r="R21" i="14"/>
  <c r="Q21" i="14"/>
  <c r="P21" i="14"/>
  <c r="O21" i="14"/>
  <c r="N21" i="14"/>
  <c r="M21" i="14"/>
  <c r="L21" i="14"/>
  <c r="R20" i="14"/>
  <c r="Q20" i="14"/>
  <c r="P20" i="14"/>
  <c r="O20" i="14"/>
  <c r="N20" i="14"/>
  <c r="M20" i="14"/>
  <c r="L20" i="14"/>
  <c r="R19" i="14"/>
  <c r="Q19" i="14"/>
  <c r="P19" i="14"/>
  <c r="O19" i="14"/>
  <c r="N19" i="14"/>
  <c r="M19" i="14"/>
  <c r="L19" i="14"/>
  <c r="R18" i="14"/>
  <c r="Q18" i="14"/>
  <c r="P18" i="14"/>
  <c r="O18" i="14"/>
  <c r="N18" i="14"/>
  <c r="M18" i="14"/>
  <c r="L18" i="14"/>
  <c r="R17" i="14"/>
  <c r="Q17" i="14"/>
  <c r="P17" i="14"/>
  <c r="O17" i="14"/>
  <c r="N17" i="14"/>
  <c r="M17" i="14"/>
  <c r="L17" i="14"/>
  <c r="R15" i="14"/>
  <c r="Q15" i="14"/>
  <c r="P15" i="14"/>
  <c r="O15" i="14"/>
  <c r="N15" i="14"/>
  <c r="M15" i="14"/>
  <c r="L15" i="14"/>
  <c r="R14" i="14"/>
  <c r="Q14" i="14"/>
  <c r="P14" i="14"/>
  <c r="O14" i="14"/>
  <c r="N14" i="14"/>
  <c r="M14" i="14"/>
  <c r="L14" i="14"/>
  <c r="R13" i="14"/>
  <c r="Q13" i="14"/>
  <c r="P13" i="14"/>
  <c r="O13" i="14"/>
  <c r="N13" i="14"/>
  <c r="M13" i="14"/>
  <c r="L13" i="14"/>
  <c r="R11" i="14"/>
  <c r="Q11" i="14"/>
  <c r="P11" i="14"/>
  <c r="O11" i="14"/>
  <c r="N11" i="14"/>
  <c r="M11" i="14"/>
  <c r="L11" i="14"/>
  <c r="R10" i="14"/>
  <c r="Q10" i="14"/>
  <c r="P10" i="14"/>
  <c r="O10" i="14"/>
  <c r="N10" i="14"/>
  <c r="M10" i="14"/>
  <c r="L10" i="14"/>
  <c r="Q11" i="13"/>
  <c r="R11" i="13"/>
  <c r="Q13" i="13"/>
  <c r="R13" i="13"/>
  <c r="Q14" i="13"/>
  <c r="R14" i="13"/>
  <c r="Q15" i="13"/>
  <c r="R15" i="13"/>
  <c r="Q16" i="13"/>
  <c r="R16" i="13"/>
  <c r="Q17" i="13"/>
  <c r="R17" i="13"/>
  <c r="Q19" i="13"/>
  <c r="R19" i="13"/>
  <c r="Q20" i="13"/>
  <c r="R20" i="13"/>
  <c r="Q21" i="13"/>
  <c r="R21" i="13"/>
  <c r="Q22" i="13"/>
  <c r="R22" i="13"/>
  <c r="Q23" i="13"/>
  <c r="R23" i="13"/>
  <c r="Q24" i="13"/>
  <c r="R24" i="13"/>
  <c r="Q25" i="13"/>
  <c r="R25" i="13"/>
  <c r="Q26" i="13"/>
  <c r="R26" i="13"/>
  <c r="Q27" i="13"/>
  <c r="R27" i="13"/>
  <c r="Q28" i="13"/>
  <c r="R28" i="13"/>
  <c r="Q29" i="13"/>
  <c r="R29" i="13"/>
  <c r="Q30" i="13"/>
  <c r="R30" i="13"/>
  <c r="Q31" i="13"/>
  <c r="R31" i="13"/>
  <c r="Q32" i="13"/>
  <c r="R32" i="13"/>
  <c r="Q33" i="13"/>
  <c r="R33" i="13"/>
  <c r="Q34" i="13"/>
  <c r="R34" i="13"/>
  <c r="Q35" i="13"/>
  <c r="R35" i="13"/>
  <c r="Q36" i="13"/>
  <c r="R36" i="13"/>
  <c r="Q37" i="13"/>
  <c r="R37" i="13"/>
  <c r="Q38" i="13"/>
  <c r="R38" i="13"/>
  <c r="Q39" i="13"/>
  <c r="R39" i="13"/>
  <c r="Q40" i="13"/>
  <c r="R40" i="13"/>
  <c r="Q41" i="13"/>
  <c r="R41" i="13"/>
  <c r="Q42" i="13"/>
  <c r="R42" i="13"/>
  <c r="Q43" i="13"/>
  <c r="R43" i="13"/>
  <c r="Q44" i="13"/>
  <c r="R44" i="13"/>
  <c r="Q45" i="13"/>
  <c r="R45" i="13"/>
  <c r="Q46" i="13"/>
  <c r="R46" i="13"/>
  <c r="Q47" i="13"/>
  <c r="R47" i="13"/>
  <c r="Q48" i="13"/>
  <c r="R48" i="13"/>
  <c r="Q49" i="13"/>
  <c r="R49" i="13"/>
  <c r="Q50" i="13"/>
  <c r="R50" i="13"/>
  <c r="Q51" i="13"/>
  <c r="R51" i="13"/>
  <c r="Q52" i="13"/>
  <c r="R52" i="13"/>
  <c r="Q53" i="13"/>
  <c r="R53" i="13"/>
  <c r="Q54" i="13"/>
  <c r="R54" i="13"/>
  <c r="Q55" i="13"/>
  <c r="R55" i="13"/>
  <c r="Q56" i="13"/>
  <c r="R56" i="13"/>
  <c r="Q57" i="13"/>
  <c r="R57" i="13"/>
  <c r="Q58" i="13"/>
  <c r="R58" i="13"/>
  <c r="Q59" i="13"/>
  <c r="R59" i="13"/>
  <c r="Q60" i="13"/>
  <c r="R60" i="13"/>
  <c r="Q61" i="13"/>
  <c r="R61" i="13"/>
  <c r="Q62" i="13"/>
  <c r="R62" i="13"/>
  <c r="Q63" i="13"/>
  <c r="R63" i="13"/>
  <c r="Q64" i="13"/>
  <c r="R64" i="13"/>
  <c r="Q65" i="13"/>
  <c r="R65" i="13"/>
  <c r="Q66" i="13"/>
  <c r="R66" i="13"/>
  <c r="Q67" i="13"/>
  <c r="R67" i="13"/>
  <c r="Q68" i="13"/>
  <c r="R68" i="13"/>
  <c r="Q69" i="13"/>
  <c r="R69" i="13"/>
  <c r="Q70" i="13"/>
  <c r="R70" i="13"/>
  <c r="Q71" i="13"/>
  <c r="R71" i="13"/>
  <c r="Q72" i="13"/>
  <c r="R72" i="13"/>
  <c r="Q73" i="13"/>
  <c r="R73" i="13"/>
  <c r="Q74" i="13"/>
  <c r="R74" i="13"/>
  <c r="Q75" i="13"/>
  <c r="R75" i="13"/>
  <c r="Q76" i="13"/>
  <c r="R76" i="13"/>
  <c r="Q77" i="13"/>
  <c r="R77" i="13"/>
  <c r="Q78" i="13"/>
  <c r="R78" i="13"/>
  <c r="Q79" i="13"/>
  <c r="R79" i="13"/>
  <c r="Q80" i="13"/>
  <c r="R80" i="13"/>
  <c r="Q81" i="13"/>
  <c r="R81" i="13"/>
  <c r="Q82" i="13"/>
  <c r="R82" i="13"/>
  <c r="Q83" i="13"/>
  <c r="R83" i="13"/>
  <c r="Q84" i="13"/>
  <c r="R84" i="13"/>
  <c r="Q85" i="13"/>
  <c r="R85" i="13"/>
  <c r="Q86" i="13"/>
  <c r="R86" i="13"/>
  <c r="Q87" i="13"/>
  <c r="R87" i="13"/>
  <c r="Q88" i="13"/>
  <c r="R88" i="13"/>
  <c r="Q89" i="13"/>
  <c r="R89" i="13"/>
  <c r="Q90" i="13"/>
  <c r="R90" i="13"/>
  <c r="Q91" i="13"/>
  <c r="R91" i="13"/>
  <c r="Q92" i="13"/>
  <c r="R92" i="13"/>
  <c r="Q93" i="13"/>
  <c r="R93" i="13"/>
  <c r="Q94" i="13"/>
  <c r="R94" i="13"/>
  <c r="Q95" i="13"/>
  <c r="R95" i="13"/>
  <c r="Q96" i="13"/>
  <c r="R96" i="13"/>
  <c r="Q97" i="13"/>
  <c r="R97" i="13"/>
  <c r="Q98" i="13"/>
  <c r="R98" i="13"/>
  <c r="Q99" i="13"/>
  <c r="R99" i="13"/>
  <c r="Q100" i="13"/>
  <c r="R100" i="13"/>
  <c r="Q101" i="13"/>
  <c r="R101" i="13"/>
  <c r="Q102" i="13"/>
  <c r="R102" i="13"/>
  <c r="Q103" i="13"/>
  <c r="R103" i="13"/>
  <c r="Q104" i="13"/>
  <c r="R104" i="13"/>
  <c r="Q105" i="13"/>
  <c r="R105" i="13"/>
  <c r="Q106" i="13"/>
  <c r="R106" i="13"/>
  <c r="Q107" i="13"/>
  <c r="R107" i="13"/>
  <c r="Q108" i="13"/>
  <c r="R108" i="13"/>
  <c r="Q109" i="13"/>
  <c r="R109" i="13"/>
  <c r="Q110" i="13"/>
  <c r="R110" i="13"/>
  <c r="Q111" i="13"/>
  <c r="R111" i="13"/>
  <c r="Q112" i="13"/>
  <c r="R112" i="13"/>
  <c r="Q113" i="13"/>
  <c r="R113" i="13"/>
  <c r="Q114" i="13"/>
  <c r="R114" i="13"/>
  <c r="Q115" i="13"/>
  <c r="R115" i="13"/>
  <c r="Q116" i="13"/>
  <c r="R116" i="13"/>
  <c r="Q117" i="13"/>
  <c r="R117" i="13"/>
  <c r="Q118" i="13"/>
  <c r="R118" i="13"/>
  <c r="Q119" i="13"/>
  <c r="R119" i="13"/>
  <c r="Q120" i="13"/>
  <c r="R120" i="13"/>
  <c r="Q121" i="13"/>
  <c r="R121" i="13"/>
  <c r="Q122" i="13"/>
  <c r="R122" i="13"/>
  <c r="Q123" i="13"/>
  <c r="R123" i="13"/>
  <c r="Q124" i="13"/>
  <c r="R124" i="13"/>
  <c r="Q125" i="13"/>
  <c r="R125" i="13"/>
  <c r="Q126" i="13"/>
  <c r="R126" i="13"/>
  <c r="Q127" i="13"/>
  <c r="R127" i="13"/>
  <c r="Q128" i="13"/>
  <c r="R128" i="13"/>
  <c r="Q129" i="13"/>
  <c r="R129" i="13"/>
  <c r="Q130" i="13"/>
  <c r="R130" i="13"/>
  <c r="Q131" i="13"/>
  <c r="R131" i="13"/>
  <c r="Q132" i="13"/>
  <c r="R132" i="13"/>
  <c r="Q133" i="13"/>
  <c r="R133" i="13"/>
  <c r="Q134" i="13"/>
  <c r="R134" i="13"/>
  <c r="Q135" i="13"/>
  <c r="R135" i="13"/>
  <c r="Q136" i="13"/>
  <c r="R136" i="13"/>
  <c r="Q137" i="13"/>
  <c r="R137" i="13"/>
  <c r="Q138" i="13"/>
  <c r="R138" i="13"/>
  <c r="Q139" i="13"/>
  <c r="R139" i="13"/>
  <c r="Q140" i="13"/>
  <c r="R140" i="13"/>
  <c r="Q141" i="13"/>
  <c r="R141" i="13"/>
  <c r="Q142" i="13"/>
  <c r="R142" i="13"/>
  <c r="Q143" i="13"/>
  <c r="R143" i="13"/>
  <c r="Q144" i="13"/>
  <c r="R144" i="13"/>
  <c r="Q145" i="13"/>
  <c r="R145" i="13"/>
  <c r="Q146" i="13"/>
  <c r="R146" i="13"/>
  <c r="Q147" i="13"/>
  <c r="R147" i="13"/>
  <c r="Q148" i="13"/>
  <c r="R148" i="13"/>
  <c r="Q149" i="13"/>
  <c r="R149" i="13"/>
  <c r="Q150" i="13"/>
  <c r="R150" i="13"/>
  <c r="Q151" i="13"/>
  <c r="R151" i="13"/>
  <c r="Q152" i="13"/>
  <c r="R152" i="13"/>
  <c r="Q153" i="13"/>
  <c r="R153" i="13"/>
  <c r="Q154" i="13"/>
  <c r="R154" i="13"/>
  <c r="Q155" i="13"/>
  <c r="R155" i="13"/>
  <c r="Q156" i="13"/>
  <c r="R156" i="13"/>
  <c r="Q157" i="13"/>
  <c r="R157" i="13"/>
  <c r="Q158" i="13"/>
  <c r="R158" i="13"/>
  <c r="Q159" i="13"/>
  <c r="R159" i="13"/>
  <c r="Q160" i="13"/>
  <c r="R160" i="13"/>
  <c r="Q161" i="13"/>
  <c r="R161" i="13"/>
  <c r="Q162" i="13"/>
  <c r="R162" i="13"/>
  <c r="Q163" i="13"/>
  <c r="R163" i="13"/>
  <c r="Q164" i="13"/>
  <c r="R164" i="13"/>
  <c r="Q165" i="13"/>
  <c r="R165" i="13"/>
  <c r="Q166" i="13"/>
  <c r="R166" i="13"/>
  <c r="Q167" i="13"/>
  <c r="R167" i="13"/>
  <c r="Q168" i="13"/>
  <c r="R168" i="13"/>
  <c r="Q169" i="13"/>
  <c r="R169" i="13"/>
  <c r="Q170" i="13"/>
  <c r="R170" i="13"/>
  <c r="Q171" i="13"/>
  <c r="R171" i="13"/>
  <c r="L11" i="13"/>
  <c r="M11" i="13"/>
  <c r="N11" i="13"/>
  <c r="O11" i="13"/>
  <c r="P11" i="13"/>
  <c r="L13" i="13"/>
  <c r="M13" i="13"/>
  <c r="N13" i="13"/>
  <c r="O13" i="13"/>
  <c r="P13" i="13"/>
  <c r="L14" i="13"/>
  <c r="M14" i="13"/>
  <c r="N14" i="13"/>
  <c r="O14" i="13"/>
  <c r="P14" i="13"/>
  <c r="L15" i="13"/>
  <c r="M15" i="13"/>
  <c r="N15" i="13"/>
  <c r="O15" i="13"/>
  <c r="P15" i="13"/>
  <c r="L16" i="13"/>
  <c r="M16" i="13"/>
  <c r="N16" i="13"/>
  <c r="O16" i="13"/>
  <c r="P16" i="13"/>
  <c r="L17" i="13"/>
  <c r="M17" i="13"/>
  <c r="N17" i="13"/>
  <c r="O17" i="13"/>
  <c r="P17" i="13"/>
  <c r="L19" i="13"/>
  <c r="M19" i="13"/>
  <c r="N19" i="13"/>
  <c r="O19" i="13"/>
  <c r="P19" i="13"/>
  <c r="L20" i="13"/>
  <c r="M20" i="13"/>
  <c r="N20" i="13"/>
  <c r="O20" i="13"/>
  <c r="P20" i="13"/>
  <c r="L21" i="13"/>
  <c r="M21" i="13"/>
  <c r="N21" i="13"/>
  <c r="O21" i="13"/>
  <c r="P21" i="13"/>
  <c r="L22" i="13"/>
  <c r="M22" i="13"/>
  <c r="N22" i="13"/>
  <c r="O22" i="13"/>
  <c r="P22" i="13"/>
  <c r="L23" i="13"/>
  <c r="M23" i="13"/>
  <c r="N23" i="13"/>
  <c r="O23" i="13"/>
  <c r="P23" i="13"/>
  <c r="L24" i="13"/>
  <c r="M24" i="13"/>
  <c r="N24" i="13"/>
  <c r="O24" i="13"/>
  <c r="P24" i="13"/>
  <c r="L25" i="13"/>
  <c r="M25" i="13"/>
  <c r="N25" i="13"/>
  <c r="O25" i="13"/>
  <c r="P25" i="13"/>
  <c r="L26" i="13"/>
  <c r="M26" i="13"/>
  <c r="N26" i="13"/>
  <c r="O26" i="13"/>
  <c r="P26" i="13"/>
  <c r="L27" i="13"/>
  <c r="M27" i="13"/>
  <c r="N27" i="13"/>
  <c r="O27" i="13"/>
  <c r="P27" i="13"/>
  <c r="L28" i="13"/>
  <c r="M28" i="13"/>
  <c r="N28" i="13"/>
  <c r="O28" i="13"/>
  <c r="P28" i="13"/>
  <c r="L29" i="13"/>
  <c r="M29" i="13"/>
  <c r="N29" i="13"/>
  <c r="O29" i="13"/>
  <c r="P29" i="13"/>
  <c r="L30" i="13"/>
  <c r="M30" i="13"/>
  <c r="N30" i="13"/>
  <c r="O30" i="13"/>
  <c r="P30" i="13"/>
  <c r="L31" i="13"/>
  <c r="M31" i="13"/>
  <c r="N31" i="13"/>
  <c r="O31" i="13"/>
  <c r="P31" i="13"/>
  <c r="L32" i="13"/>
  <c r="M32" i="13"/>
  <c r="N32" i="13"/>
  <c r="O32" i="13"/>
  <c r="P32" i="13"/>
  <c r="L33" i="13"/>
  <c r="M33" i="13"/>
  <c r="N33" i="13"/>
  <c r="O33" i="13"/>
  <c r="P33" i="13"/>
  <c r="L34" i="13"/>
  <c r="M34" i="13"/>
  <c r="N34" i="13"/>
  <c r="O34" i="13"/>
  <c r="P34" i="13"/>
  <c r="L35" i="13"/>
  <c r="M35" i="13"/>
  <c r="N35" i="13"/>
  <c r="O35" i="13"/>
  <c r="P35" i="13"/>
  <c r="L36" i="13"/>
  <c r="M36" i="13"/>
  <c r="N36" i="13"/>
  <c r="O36" i="13"/>
  <c r="P36" i="13"/>
  <c r="L37" i="13"/>
  <c r="M37" i="13"/>
  <c r="N37" i="13"/>
  <c r="O37" i="13"/>
  <c r="L38" i="13"/>
  <c r="M38" i="13"/>
  <c r="N38" i="13"/>
  <c r="O38" i="13"/>
  <c r="P38" i="13"/>
  <c r="L39" i="13"/>
  <c r="M39" i="13"/>
  <c r="N39" i="13"/>
  <c r="O39" i="13"/>
  <c r="P39" i="13"/>
  <c r="L40" i="13"/>
  <c r="M40" i="13"/>
  <c r="N40" i="13"/>
  <c r="O40" i="13"/>
  <c r="P40" i="13"/>
  <c r="L41" i="13"/>
  <c r="M41" i="13"/>
  <c r="N41" i="13"/>
  <c r="O41" i="13"/>
  <c r="P41" i="13"/>
  <c r="L42" i="13"/>
  <c r="M42" i="13"/>
  <c r="N42" i="13"/>
  <c r="O42" i="13"/>
  <c r="P42" i="13"/>
  <c r="L43" i="13"/>
  <c r="M43" i="13"/>
  <c r="N43" i="13"/>
  <c r="O43" i="13"/>
  <c r="P43" i="13"/>
  <c r="L44" i="13"/>
  <c r="M44" i="13"/>
  <c r="N44" i="13"/>
  <c r="O44" i="13"/>
  <c r="P44" i="13"/>
  <c r="L45" i="13"/>
  <c r="M45" i="13"/>
  <c r="N45" i="13"/>
  <c r="O45" i="13"/>
  <c r="P45" i="13"/>
  <c r="L46" i="13"/>
  <c r="M46" i="13"/>
  <c r="N46" i="13"/>
  <c r="O46" i="13"/>
  <c r="P46" i="13"/>
  <c r="L47" i="13"/>
  <c r="M47" i="13"/>
  <c r="N47" i="13"/>
  <c r="O47" i="13"/>
  <c r="P47" i="13"/>
  <c r="L48" i="13"/>
  <c r="M48" i="13"/>
  <c r="N48" i="13"/>
  <c r="O48" i="13"/>
  <c r="P48" i="13"/>
  <c r="L49" i="13"/>
  <c r="M49" i="13"/>
  <c r="N49" i="13"/>
  <c r="O49" i="13"/>
  <c r="P49" i="13"/>
  <c r="L50" i="13"/>
  <c r="M50" i="13"/>
  <c r="N50" i="13"/>
  <c r="O50" i="13"/>
  <c r="P50" i="13"/>
  <c r="L51" i="13"/>
  <c r="M51" i="13"/>
  <c r="N51" i="13"/>
  <c r="O51" i="13"/>
  <c r="P51" i="13"/>
  <c r="L52" i="13"/>
  <c r="M52" i="13"/>
  <c r="N52" i="13"/>
  <c r="O52" i="13"/>
  <c r="P52" i="13"/>
  <c r="L53" i="13"/>
  <c r="M53" i="13"/>
  <c r="N53" i="13"/>
  <c r="O53" i="13"/>
  <c r="P53" i="13"/>
  <c r="L54" i="13"/>
  <c r="M54" i="13"/>
  <c r="N54" i="13"/>
  <c r="O54" i="13"/>
  <c r="P54" i="13"/>
  <c r="L55" i="13"/>
  <c r="M55" i="13"/>
  <c r="N55" i="13"/>
  <c r="O55" i="13"/>
  <c r="P55" i="13"/>
  <c r="L56" i="13"/>
  <c r="M56" i="13"/>
  <c r="N56" i="13"/>
  <c r="O56" i="13"/>
  <c r="P56" i="13"/>
  <c r="L57" i="13"/>
  <c r="M57" i="13"/>
  <c r="N57" i="13"/>
  <c r="O57" i="13"/>
  <c r="P57" i="13"/>
  <c r="L58" i="13"/>
  <c r="M58" i="13"/>
  <c r="N58" i="13"/>
  <c r="O58" i="13"/>
  <c r="P58" i="13"/>
  <c r="L59" i="13"/>
  <c r="M59" i="13"/>
  <c r="N59" i="13"/>
  <c r="O59" i="13"/>
  <c r="P59" i="13"/>
  <c r="L60" i="13"/>
  <c r="M60" i="13"/>
  <c r="N60" i="13"/>
  <c r="O60" i="13"/>
  <c r="P60" i="13"/>
  <c r="L61" i="13"/>
  <c r="M61" i="13"/>
  <c r="N61" i="13"/>
  <c r="O61" i="13"/>
  <c r="P61" i="13"/>
  <c r="L62" i="13"/>
  <c r="M62" i="13"/>
  <c r="N62" i="13"/>
  <c r="O62" i="13"/>
  <c r="P62" i="13"/>
  <c r="L63" i="13"/>
  <c r="M63" i="13"/>
  <c r="N63" i="13"/>
  <c r="O63" i="13"/>
  <c r="P63" i="13"/>
  <c r="L64" i="13"/>
  <c r="M64" i="13"/>
  <c r="N64" i="13"/>
  <c r="O64" i="13"/>
  <c r="P64" i="13"/>
  <c r="L65" i="13"/>
  <c r="M65" i="13"/>
  <c r="N65" i="13"/>
  <c r="O65" i="13"/>
  <c r="P65" i="13"/>
  <c r="L66" i="13"/>
  <c r="M66" i="13"/>
  <c r="N66" i="13"/>
  <c r="O66" i="13"/>
  <c r="P66" i="13"/>
  <c r="L67" i="13"/>
  <c r="M67" i="13"/>
  <c r="N67" i="13"/>
  <c r="O67" i="13"/>
  <c r="P67" i="13"/>
  <c r="L68" i="13"/>
  <c r="M68" i="13"/>
  <c r="N68" i="13"/>
  <c r="O68" i="13"/>
  <c r="P68" i="13"/>
  <c r="L69" i="13"/>
  <c r="M69" i="13"/>
  <c r="N69" i="13"/>
  <c r="O69" i="13"/>
  <c r="L70" i="13"/>
  <c r="M70" i="13"/>
  <c r="N70" i="13"/>
  <c r="O70" i="13"/>
  <c r="P70" i="13"/>
  <c r="L71" i="13"/>
  <c r="M71" i="13"/>
  <c r="N71" i="13"/>
  <c r="O71" i="13"/>
  <c r="P71" i="13"/>
  <c r="L72" i="13"/>
  <c r="M72" i="13"/>
  <c r="N72" i="13"/>
  <c r="O72" i="13"/>
  <c r="P72" i="13"/>
  <c r="L73" i="13"/>
  <c r="M73" i="13"/>
  <c r="N73" i="13"/>
  <c r="O73" i="13"/>
  <c r="P73" i="13"/>
  <c r="L74" i="13"/>
  <c r="M74" i="13"/>
  <c r="N74" i="13"/>
  <c r="O74" i="13"/>
  <c r="P74" i="13"/>
  <c r="L75" i="13"/>
  <c r="M75" i="13"/>
  <c r="N75" i="13"/>
  <c r="O75" i="13"/>
  <c r="P75" i="13"/>
  <c r="L76" i="13"/>
  <c r="M76" i="13"/>
  <c r="N76" i="13"/>
  <c r="O76" i="13"/>
  <c r="P76" i="13"/>
  <c r="L77" i="13"/>
  <c r="M77" i="13"/>
  <c r="N77" i="13"/>
  <c r="O77" i="13"/>
  <c r="P77" i="13"/>
  <c r="L78" i="13"/>
  <c r="M78" i="13"/>
  <c r="N78" i="13"/>
  <c r="O78" i="13"/>
  <c r="P78" i="13"/>
  <c r="L79" i="13"/>
  <c r="M79" i="13"/>
  <c r="N79" i="13"/>
  <c r="O79" i="13"/>
  <c r="P79" i="13"/>
  <c r="L80" i="13"/>
  <c r="M80" i="13"/>
  <c r="N80" i="13"/>
  <c r="O80" i="13"/>
  <c r="P80" i="13"/>
  <c r="L81" i="13"/>
  <c r="M81" i="13"/>
  <c r="N81" i="13"/>
  <c r="O81" i="13"/>
  <c r="P81" i="13"/>
  <c r="L82" i="13"/>
  <c r="M82" i="13"/>
  <c r="N82" i="13"/>
  <c r="O82" i="13"/>
  <c r="P82" i="13"/>
  <c r="L83" i="13"/>
  <c r="M83" i="13"/>
  <c r="N83" i="13"/>
  <c r="O83" i="13"/>
  <c r="P83" i="13"/>
  <c r="L84" i="13"/>
  <c r="M84" i="13"/>
  <c r="N84" i="13"/>
  <c r="O84" i="13"/>
  <c r="P84" i="13"/>
  <c r="L85" i="13"/>
  <c r="M85" i="13"/>
  <c r="N85" i="13"/>
  <c r="O85" i="13"/>
  <c r="P85" i="13"/>
  <c r="L86" i="13"/>
  <c r="M86" i="13"/>
  <c r="N86" i="13"/>
  <c r="O86" i="13"/>
  <c r="P86" i="13"/>
  <c r="L87" i="13"/>
  <c r="M87" i="13"/>
  <c r="N87" i="13"/>
  <c r="O87" i="13"/>
  <c r="P87" i="13"/>
  <c r="L88" i="13"/>
  <c r="M88" i="13"/>
  <c r="N88" i="13"/>
  <c r="O88" i="13"/>
  <c r="P88" i="13"/>
  <c r="L89" i="13"/>
  <c r="M89" i="13"/>
  <c r="N89" i="13"/>
  <c r="O89" i="13"/>
  <c r="P89" i="13"/>
  <c r="L90" i="13"/>
  <c r="M90" i="13"/>
  <c r="N90" i="13"/>
  <c r="O90" i="13"/>
  <c r="P90" i="13"/>
  <c r="L91" i="13"/>
  <c r="M91" i="13"/>
  <c r="N91" i="13"/>
  <c r="O91" i="13"/>
  <c r="P91" i="13"/>
  <c r="L92" i="13"/>
  <c r="M92" i="13"/>
  <c r="N92" i="13"/>
  <c r="O92" i="13"/>
  <c r="P92" i="13"/>
  <c r="L93" i="13"/>
  <c r="M93" i="13"/>
  <c r="N93" i="13"/>
  <c r="O93" i="13"/>
  <c r="P93" i="13"/>
  <c r="L94" i="13"/>
  <c r="M94" i="13"/>
  <c r="N94" i="13"/>
  <c r="O94" i="13"/>
  <c r="P94" i="13"/>
  <c r="L95" i="13"/>
  <c r="M95" i="13"/>
  <c r="N95" i="13"/>
  <c r="O95" i="13"/>
  <c r="P95" i="13"/>
  <c r="L96" i="13"/>
  <c r="M96" i="13"/>
  <c r="N96" i="13"/>
  <c r="O96" i="13"/>
  <c r="P96" i="13"/>
  <c r="L97" i="13"/>
  <c r="M97" i="13"/>
  <c r="N97" i="13"/>
  <c r="O97" i="13"/>
  <c r="P97" i="13"/>
  <c r="L98" i="13"/>
  <c r="M98" i="13"/>
  <c r="N98" i="13"/>
  <c r="O98" i="13"/>
  <c r="P98" i="13"/>
  <c r="L99" i="13"/>
  <c r="M99" i="13"/>
  <c r="N99" i="13"/>
  <c r="O99" i="13"/>
  <c r="P99" i="13"/>
  <c r="L100" i="13"/>
  <c r="M100" i="13"/>
  <c r="N100" i="13"/>
  <c r="O100" i="13"/>
  <c r="P100" i="13"/>
  <c r="L101" i="13"/>
  <c r="M101" i="13"/>
  <c r="N101" i="13"/>
  <c r="O101" i="13"/>
  <c r="P101" i="13"/>
  <c r="L102" i="13"/>
  <c r="M102" i="13"/>
  <c r="N102" i="13"/>
  <c r="O102" i="13"/>
  <c r="P102" i="13"/>
  <c r="L103" i="13"/>
  <c r="M103" i="13"/>
  <c r="N103" i="13"/>
  <c r="O103" i="13"/>
  <c r="P103" i="13"/>
  <c r="L104" i="13"/>
  <c r="M104" i="13"/>
  <c r="N104" i="13"/>
  <c r="O104" i="13"/>
  <c r="P104" i="13"/>
  <c r="L105" i="13"/>
  <c r="M105" i="13"/>
  <c r="N105" i="13"/>
  <c r="O105" i="13"/>
  <c r="P105" i="13"/>
  <c r="L106" i="13"/>
  <c r="M106" i="13"/>
  <c r="N106" i="13"/>
  <c r="O106" i="13"/>
  <c r="P106" i="13"/>
  <c r="L107" i="13"/>
  <c r="M107" i="13"/>
  <c r="N107" i="13"/>
  <c r="O107" i="13"/>
  <c r="P107" i="13"/>
  <c r="L108" i="13"/>
  <c r="M108" i="13"/>
  <c r="N108" i="13"/>
  <c r="O108" i="13"/>
  <c r="P108" i="13"/>
  <c r="L109" i="13"/>
  <c r="M109" i="13"/>
  <c r="N109" i="13"/>
  <c r="O109" i="13"/>
  <c r="P109" i="13"/>
  <c r="L110" i="13"/>
  <c r="M110" i="13"/>
  <c r="N110" i="13"/>
  <c r="O110" i="13"/>
  <c r="P110" i="13"/>
  <c r="L111" i="13"/>
  <c r="M111" i="13"/>
  <c r="N111" i="13"/>
  <c r="P111" i="13"/>
  <c r="L112" i="13"/>
  <c r="M112" i="13"/>
  <c r="N112" i="13"/>
  <c r="O112" i="13"/>
  <c r="P112" i="13"/>
  <c r="L113" i="13"/>
  <c r="M113" i="13"/>
  <c r="N113" i="13"/>
  <c r="O113" i="13"/>
  <c r="P113" i="13"/>
  <c r="L114" i="13"/>
  <c r="M114" i="13"/>
  <c r="N114" i="13"/>
  <c r="O114" i="13"/>
  <c r="P114" i="13"/>
  <c r="L115" i="13"/>
  <c r="M115" i="13"/>
  <c r="N115" i="13"/>
  <c r="O115" i="13"/>
  <c r="P115" i="13"/>
  <c r="L116" i="13"/>
  <c r="M116" i="13"/>
  <c r="N116" i="13"/>
  <c r="O116" i="13"/>
  <c r="P116" i="13"/>
  <c r="L117" i="13"/>
  <c r="M117" i="13"/>
  <c r="N117" i="13"/>
  <c r="O117" i="13"/>
  <c r="P117" i="13"/>
  <c r="L118" i="13"/>
  <c r="M118" i="13"/>
  <c r="N118" i="13"/>
  <c r="O118" i="13"/>
  <c r="P118" i="13"/>
  <c r="L119" i="13"/>
  <c r="M119" i="13"/>
  <c r="N119" i="13"/>
  <c r="P119" i="13"/>
  <c r="L120" i="13"/>
  <c r="M120" i="13"/>
  <c r="N120" i="13"/>
  <c r="O120" i="13"/>
  <c r="P120" i="13"/>
  <c r="L121" i="13"/>
  <c r="M121" i="13"/>
  <c r="N121" i="13"/>
  <c r="O121" i="13"/>
  <c r="P121" i="13"/>
  <c r="L122" i="13"/>
  <c r="M122" i="13"/>
  <c r="N122" i="13"/>
  <c r="O122" i="13"/>
  <c r="P122" i="13"/>
  <c r="L123" i="13"/>
  <c r="M123" i="13"/>
  <c r="N123" i="13"/>
  <c r="O123" i="13"/>
  <c r="P123" i="13"/>
  <c r="L124" i="13"/>
  <c r="M124" i="13"/>
  <c r="N124" i="13"/>
  <c r="O124" i="13"/>
  <c r="P124" i="13"/>
  <c r="L125" i="13"/>
  <c r="M125" i="13"/>
  <c r="N125" i="13"/>
  <c r="O125" i="13"/>
  <c r="P125" i="13"/>
  <c r="L126" i="13"/>
  <c r="M126" i="13"/>
  <c r="N126" i="13"/>
  <c r="O126" i="13"/>
  <c r="P126" i="13"/>
  <c r="L127" i="13"/>
  <c r="M127" i="13"/>
  <c r="N127" i="13"/>
  <c r="P127" i="13"/>
  <c r="L128" i="13"/>
  <c r="M128" i="13"/>
  <c r="N128" i="13"/>
  <c r="O128" i="13"/>
  <c r="P128" i="13"/>
  <c r="L129" i="13"/>
  <c r="M129" i="13"/>
  <c r="N129" i="13"/>
  <c r="O129" i="13"/>
  <c r="P129" i="13"/>
  <c r="L130" i="13"/>
  <c r="M130" i="13"/>
  <c r="N130" i="13"/>
  <c r="O130" i="13"/>
  <c r="P130" i="13"/>
  <c r="L131" i="13"/>
  <c r="M131" i="13"/>
  <c r="N131" i="13"/>
  <c r="O131" i="13"/>
  <c r="P131" i="13"/>
  <c r="L132" i="13"/>
  <c r="M132" i="13"/>
  <c r="N132" i="13"/>
  <c r="O132" i="13"/>
  <c r="P132" i="13"/>
  <c r="L133" i="13"/>
  <c r="M133" i="13"/>
  <c r="N133" i="13"/>
  <c r="O133" i="13"/>
  <c r="P133" i="13"/>
  <c r="L134" i="13"/>
  <c r="M134" i="13"/>
  <c r="N134" i="13"/>
  <c r="O134" i="13"/>
  <c r="P134" i="13"/>
  <c r="L135" i="13"/>
  <c r="M135" i="13"/>
  <c r="N135" i="13"/>
  <c r="P135" i="13"/>
  <c r="L136" i="13"/>
  <c r="M136" i="13"/>
  <c r="N136" i="13"/>
  <c r="O136" i="13"/>
  <c r="P136" i="13"/>
  <c r="L137" i="13"/>
  <c r="M137" i="13"/>
  <c r="N137" i="13"/>
  <c r="O137" i="13"/>
  <c r="P137" i="13"/>
  <c r="L138" i="13"/>
  <c r="M138" i="13"/>
  <c r="N138" i="13"/>
  <c r="O138" i="13"/>
  <c r="P138" i="13"/>
  <c r="L139" i="13"/>
  <c r="M139" i="13"/>
  <c r="N139" i="13"/>
  <c r="O139" i="13"/>
  <c r="P139" i="13"/>
  <c r="L140" i="13"/>
  <c r="M140" i="13"/>
  <c r="N140" i="13"/>
  <c r="O140" i="13"/>
  <c r="P140" i="13"/>
  <c r="L141" i="13"/>
  <c r="M141" i="13"/>
  <c r="N141" i="13"/>
  <c r="O141" i="13"/>
  <c r="P141" i="13"/>
  <c r="L142" i="13"/>
  <c r="M142" i="13"/>
  <c r="N142" i="13"/>
  <c r="O142" i="13"/>
  <c r="P142" i="13"/>
  <c r="L143" i="13"/>
  <c r="M143" i="13"/>
  <c r="N143" i="13"/>
  <c r="P143" i="13"/>
  <c r="L144" i="13"/>
  <c r="M144" i="13"/>
  <c r="N144" i="13"/>
  <c r="O144" i="13"/>
  <c r="P144" i="13"/>
  <c r="L145" i="13"/>
  <c r="M145" i="13"/>
  <c r="N145" i="13"/>
  <c r="O145" i="13"/>
  <c r="P145" i="13"/>
  <c r="L146" i="13"/>
  <c r="M146" i="13"/>
  <c r="N146" i="13"/>
  <c r="O146" i="13"/>
  <c r="P146" i="13"/>
  <c r="L147" i="13"/>
  <c r="M147" i="13"/>
  <c r="N147" i="13"/>
  <c r="O147" i="13"/>
  <c r="P147" i="13"/>
  <c r="L148" i="13"/>
  <c r="M148" i="13"/>
  <c r="N148" i="13"/>
  <c r="O148" i="13"/>
  <c r="P148" i="13"/>
  <c r="L149" i="13"/>
  <c r="M149" i="13"/>
  <c r="N149" i="13"/>
  <c r="O149" i="13"/>
  <c r="P149" i="13"/>
  <c r="L150" i="13"/>
  <c r="M150" i="13"/>
  <c r="N150" i="13"/>
  <c r="O150" i="13"/>
  <c r="P150" i="13"/>
  <c r="L151" i="13"/>
  <c r="M151" i="13"/>
  <c r="N151" i="13"/>
  <c r="P151" i="13"/>
  <c r="L152" i="13"/>
  <c r="M152" i="13"/>
  <c r="N152" i="13"/>
  <c r="O152" i="13"/>
  <c r="P152" i="13"/>
  <c r="L153" i="13"/>
  <c r="M153" i="13"/>
  <c r="N153" i="13"/>
  <c r="O153" i="13"/>
  <c r="P153" i="13"/>
  <c r="L154" i="13"/>
  <c r="M154" i="13"/>
  <c r="N154" i="13"/>
  <c r="O154" i="13"/>
  <c r="P154" i="13"/>
  <c r="L155" i="13"/>
  <c r="M155" i="13"/>
  <c r="N155" i="13"/>
  <c r="O155" i="13"/>
  <c r="P155" i="13"/>
  <c r="L156" i="13"/>
  <c r="M156" i="13"/>
  <c r="N156" i="13"/>
  <c r="O156" i="13"/>
  <c r="P156" i="13"/>
  <c r="L157" i="13"/>
  <c r="M157" i="13"/>
  <c r="N157" i="13"/>
  <c r="O157" i="13"/>
  <c r="P157" i="13"/>
  <c r="L158" i="13"/>
  <c r="M158" i="13"/>
  <c r="N158" i="13"/>
  <c r="O158" i="13"/>
  <c r="P158" i="13"/>
  <c r="L159" i="13"/>
  <c r="M159" i="13"/>
  <c r="N159" i="13"/>
  <c r="P159" i="13"/>
  <c r="L160" i="13"/>
  <c r="M160" i="13"/>
  <c r="N160" i="13"/>
  <c r="O160" i="13"/>
  <c r="P160" i="13"/>
  <c r="L161" i="13"/>
  <c r="M161" i="13"/>
  <c r="N161" i="13"/>
  <c r="O161" i="13"/>
  <c r="P161" i="13"/>
  <c r="L162" i="13"/>
  <c r="M162" i="13"/>
  <c r="N162" i="13"/>
  <c r="O162" i="13"/>
  <c r="P162" i="13"/>
  <c r="L163" i="13"/>
  <c r="M163" i="13"/>
  <c r="N163" i="13"/>
  <c r="O163" i="13"/>
  <c r="P163" i="13"/>
  <c r="L164" i="13"/>
  <c r="M164" i="13"/>
  <c r="N164" i="13"/>
  <c r="O164" i="13"/>
  <c r="P164" i="13"/>
  <c r="L165" i="13"/>
  <c r="M165" i="13"/>
  <c r="N165" i="13"/>
  <c r="O165" i="13"/>
  <c r="P165" i="13"/>
  <c r="L166" i="13"/>
  <c r="M166" i="13"/>
  <c r="N166" i="13"/>
  <c r="O166" i="13"/>
  <c r="P166" i="13"/>
  <c r="L167" i="13"/>
  <c r="M167" i="13"/>
  <c r="N167" i="13"/>
  <c r="P167" i="13"/>
  <c r="L168" i="13"/>
  <c r="M168" i="13"/>
  <c r="N168" i="13"/>
  <c r="O168" i="13"/>
  <c r="P168" i="13"/>
  <c r="L169" i="13"/>
  <c r="M169" i="13"/>
  <c r="N169" i="13"/>
  <c r="O169" i="13"/>
  <c r="P169" i="13"/>
  <c r="L170" i="13"/>
  <c r="M170" i="13"/>
  <c r="N170" i="13"/>
  <c r="O170" i="13"/>
  <c r="P170" i="13"/>
  <c r="L171" i="13"/>
  <c r="M171" i="13"/>
  <c r="N171" i="13"/>
  <c r="O171" i="13"/>
  <c r="P171" i="13"/>
  <c r="T25" i="14" l="1"/>
  <c r="U25" i="14"/>
  <c r="V25" i="14"/>
  <c r="W25" i="14"/>
  <c r="X25" i="14"/>
  <c r="T26" i="14"/>
  <c r="U26" i="14"/>
  <c r="V26" i="14"/>
  <c r="W26" i="14"/>
  <c r="X26" i="14"/>
  <c r="T27" i="14"/>
  <c r="U27" i="14"/>
  <c r="V27" i="14"/>
  <c r="W27" i="14"/>
  <c r="X27" i="14"/>
  <c r="T28" i="14"/>
  <c r="U28" i="14"/>
  <c r="V28" i="14"/>
  <c r="W28" i="14"/>
  <c r="X28" i="14"/>
  <c r="T29" i="14"/>
  <c r="U29" i="14"/>
  <c r="V29" i="14"/>
  <c r="W29" i="14"/>
  <c r="X29" i="14"/>
  <c r="T30" i="14"/>
  <c r="U30" i="14"/>
  <c r="V30" i="14"/>
  <c r="W30" i="14"/>
  <c r="X30" i="14"/>
  <c r="T31" i="14"/>
  <c r="U31" i="14"/>
  <c r="V31" i="14"/>
  <c r="W31" i="14"/>
  <c r="X31" i="14"/>
  <c r="T32" i="14"/>
  <c r="U32" i="14"/>
  <c r="V32" i="14"/>
  <c r="W32" i="14"/>
  <c r="X32" i="14"/>
  <c r="T33" i="14"/>
  <c r="U33" i="14"/>
  <c r="V33" i="14"/>
  <c r="W33" i="14"/>
  <c r="X33" i="14"/>
  <c r="T34" i="14"/>
  <c r="U34" i="14"/>
  <c r="V34" i="14"/>
  <c r="W34" i="14"/>
  <c r="X34" i="14"/>
  <c r="T35" i="14"/>
  <c r="U35" i="14"/>
  <c r="V35" i="14"/>
  <c r="W35" i="14"/>
  <c r="X35" i="14"/>
  <c r="T36" i="14"/>
  <c r="U36" i="14"/>
  <c r="V36" i="14"/>
  <c r="W36" i="14"/>
  <c r="X36" i="14"/>
  <c r="T37" i="14"/>
  <c r="U37" i="14"/>
  <c r="V37" i="14"/>
  <c r="W37" i="14"/>
  <c r="X37" i="14"/>
  <c r="T38" i="14"/>
  <c r="U38" i="14"/>
  <c r="V38" i="14"/>
  <c r="W38" i="14"/>
  <c r="X38" i="14"/>
  <c r="T39" i="14"/>
  <c r="U39" i="14"/>
  <c r="V39" i="14"/>
  <c r="W39" i="14"/>
  <c r="X39" i="14"/>
  <c r="T40" i="14"/>
  <c r="U40" i="14"/>
  <c r="V40" i="14"/>
  <c r="W40" i="14"/>
  <c r="X40" i="14"/>
  <c r="T41" i="14"/>
  <c r="U41" i="14"/>
  <c r="V41" i="14"/>
  <c r="W41" i="14"/>
  <c r="X41" i="14"/>
  <c r="T42" i="14"/>
  <c r="U42" i="14"/>
  <c r="V42" i="14"/>
  <c r="W42" i="14"/>
  <c r="X42" i="14"/>
  <c r="T27" i="13"/>
  <c r="U27" i="13"/>
  <c r="V27" i="13"/>
  <c r="W27" i="13"/>
  <c r="X27" i="13"/>
  <c r="T28" i="13"/>
  <c r="U28" i="13"/>
  <c r="V28" i="13"/>
  <c r="W28" i="13"/>
  <c r="X28" i="13"/>
  <c r="T29" i="13"/>
  <c r="U29" i="13"/>
  <c r="V29" i="13"/>
  <c r="W29" i="13"/>
  <c r="X29" i="13"/>
  <c r="T30" i="13"/>
  <c r="U30" i="13"/>
  <c r="V30" i="13"/>
  <c r="W30" i="13"/>
  <c r="X30" i="13"/>
  <c r="T31" i="13"/>
  <c r="U31" i="13"/>
  <c r="V31" i="13"/>
  <c r="W31" i="13"/>
  <c r="X31" i="13"/>
  <c r="T32" i="13"/>
  <c r="U32" i="13"/>
  <c r="V32" i="13"/>
  <c r="W32" i="13"/>
  <c r="X32" i="13"/>
  <c r="T33" i="13"/>
  <c r="U33" i="13"/>
  <c r="V33" i="13"/>
  <c r="W33" i="13"/>
  <c r="X33" i="13"/>
  <c r="T34" i="13"/>
  <c r="U34" i="13"/>
  <c r="V34" i="13"/>
  <c r="W34" i="13"/>
  <c r="X34" i="13"/>
  <c r="T35" i="13"/>
  <c r="U35" i="13"/>
  <c r="V35" i="13"/>
  <c r="W35" i="13"/>
  <c r="X35" i="13"/>
  <c r="T36" i="13"/>
  <c r="U36" i="13"/>
  <c r="V36" i="13"/>
  <c r="W36" i="13"/>
  <c r="X36" i="13"/>
  <c r="T37" i="13"/>
  <c r="U37" i="13"/>
  <c r="V37" i="13"/>
  <c r="W37" i="13"/>
  <c r="X37" i="13"/>
  <c r="T38" i="13"/>
  <c r="U38" i="13"/>
  <c r="V38" i="13"/>
  <c r="W38" i="13"/>
  <c r="X38" i="13"/>
  <c r="T39" i="13"/>
  <c r="U39" i="13"/>
  <c r="V39" i="13"/>
  <c r="W39" i="13"/>
  <c r="X39" i="13"/>
  <c r="T40" i="13"/>
  <c r="U40" i="13"/>
  <c r="V40" i="13"/>
  <c r="W40" i="13"/>
  <c r="X40" i="13"/>
  <c r="T41" i="13"/>
  <c r="U41" i="13"/>
  <c r="V41" i="13"/>
  <c r="W41" i="13"/>
  <c r="X41" i="13"/>
  <c r="T42" i="13"/>
  <c r="U42" i="13"/>
  <c r="V42" i="13"/>
  <c r="W42" i="13"/>
  <c r="X42" i="13"/>
  <c r="T43" i="13"/>
  <c r="U43" i="13"/>
  <c r="V43" i="13"/>
  <c r="W43" i="13"/>
  <c r="X43" i="13"/>
  <c r="T44" i="13"/>
  <c r="U44" i="13"/>
  <c r="V44" i="13"/>
  <c r="W44" i="13"/>
  <c r="X44" i="13"/>
  <c r="T45" i="13"/>
  <c r="U45" i="13"/>
  <c r="V45" i="13"/>
  <c r="W45" i="13"/>
  <c r="X45" i="13"/>
  <c r="T46" i="13"/>
  <c r="U46" i="13"/>
  <c r="V46" i="13"/>
  <c r="W46" i="13"/>
  <c r="X46" i="13"/>
  <c r="T47" i="13"/>
  <c r="U47" i="13"/>
  <c r="V47" i="13"/>
  <c r="W47" i="13"/>
  <c r="X47" i="13"/>
  <c r="T48" i="13"/>
  <c r="U48" i="13"/>
  <c r="V48" i="13"/>
  <c r="W48" i="13"/>
  <c r="X48" i="13"/>
  <c r="T49" i="13"/>
  <c r="U49" i="13"/>
  <c r="V49" i="13"/>
  <c r="W49" i="13"/>
  <c r="X49" i="13"/>
  <c r="T50" i="13"/>
  <c r="U50" i="13"/>
  <c r="V50" i="13"/>
  <c r="W50" i="13"/>
  <c r="X50" i="13"/>
  <c r="T51" i="13"/>
  <c r="U51" i="13"/>
  <c r="V51" i="13"/>
  <c r="W51" i="13"/>
  <c r="X51" i="13"/>
  <c r="T52" i="13"/>
  <c r="U52" i="13"/>
  <c r="V52" i="13"/>
  <c r="W52" i="13"/>
  <c r="X52" i="13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A61" i="8" l="1"/>
  <c r="A59" i="8"/>
  <c r="A60" i="8"/>
  <c r="A58" i="8"/>
  <c r="A9" i="8"/>
  <c r="A11" i="14" l="1"/>
  <c r="A13" i="14"/>
  <c r="A14" i="14"/>
  <c r="A15" i="14"/>
  <c r="A17" i="14"/>
  <c r="A18" i="14"/>
  <c r="A19" i="14"/>
  <c r="A20" i="14"/>
  <c r="A21" i="14"/>
  <c r="A22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179" i="14"/>
  <c r="A180" i="14"/>
  <c r="A181" i="14"/>
  <c r="A182" i="14"/>
  <c r="A183" i="14"/>
  <c r="A184" i="14"/>
  <c r="A185" i="14"/>
  <c r="A186" i="14"/>
  <c r="A187" i="14"/>
  <c r="A188" i="14"/>
  <c r="A189" i="14"/>
  <c r="A190" i="14"/>
  <c r="A10" i="14"/>
  <c r="A11" i="13"/>
  <c r="A13" i="13"/>
  <c r="A14" i="13"/>
  <c r="A15" i="13"/>
  <c r="A16" i="13"/>
  <c r="A17" i="13"/>
  <c r="A19" i="13"/>
  <c r="A20" i="13"/>
  <c r="A21" i="13"/>
  <c r="A22" i="13"/>
  <c r="A23" i="13"/>
  <c r="A24" i="13"/>
  <c r="A27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10" i="13" l="1"/>
  <c r="C10" i="14"/>
  <c r="B10" i="14"/>
  <c r="M2" i="14"/>
  <c r="N3" i="14"/>
  <c r="M2" i="13"/>
  <c r="N3" i="13"/>
  <c r="M2" i="1"/>
  <c r="A3" i="17" s="1"/>
  <c r="N2" i="1"/>
  <c r="B10" i="13"/>
  <c r="C10" i="13"/>
  <c r="A3" i="14"/>
  <c r="A3" i="13"/>
  <c r="C25" i="13" l="1"/>
  <c r="C26" i="13"/>
  <c r="B25" i="13"/>
  <c r="B26" i="13"/>
  <c r="B23" i="14"/>
  <c r="B24" i="14"/>
  <c r="C24" i="14"/>
  <c r="C23" i="14"/>
  <c r="G16" i="14"/>
  <c r="F12" i="14"/>
  <c r="J16" i="14"/>
  <c r="I12" i="14"/>
  <c r="I16" i="14"/>
  <c r="E16" i="14"/>
  <c r="H12" i="14"/>
  <c r="D12" i="14"/>
  <c r="H16" i="14"/>
  <c r="D16" i="14"/>
  <c r="K12" i="14"/>
  <c r="G12" i="14"/>
  <c r="K16" i="14"/>
  <c r="J12" i="14"/>
  <c r="F16" i="14"/>
  <c r="E12" i="14"/>
  <c r="J18" i="13"/>
  <c r="F18" i="13"/>
  <c r="I12" i="13"/>
  <c r="E12" i="13"/>
  <c r="I18" i="13"/>
  <c r="E18" i="13"/>
  <c r="D12" i="13"/>
  <c r="H18" i="13"/>
  <c r="K18" i="13"/>
  <c r="G18" i="13"/>
  <c r="J12" i="13"/>
  <c r="F12" i="13"/>
  <c r="H12" i="13"/>
  <c r="D18" i="13"/>
  <c r="K12" i="13"/>
  <c r="G12" i="13"/>
  <c r="G11" i="13"/>
  <c r="K11" i="13"/>
  <c r="E13" i="13"/>
  <c r="I13" i="13"/>
  <c r="G14" i="13"/>
  <c r="K14" i="13"/>
  <c r="E15" i="13"/>
  <c r="I15" i="13"/>
  <c r="G16" i="13"/>
  <c r="K16" i="13"/>
  <c r="E17" i="13"/>
  <c r="I17" i="13"/>
  <c r="G19" i="13"/>
  <c r="K19" i="13"/>
  <c r="E20" i="13"/>
  <c r="I20" i="13"/>
  <c r="G21" i="13"/>
  <c r="K21" i="13"/>
  <c r="E22" i="13"/>
  <c r="I22" i="13"/>
  <c r="G23" i="13"/>
  <c r="K23" i="13"/>
  <c r="E24" i="13"/>
  <c r="I24" i="13"/>
  <c r="I26" i="13" s="1"/>
  <c r="D11" i="13"/>
  <c r="H11" i="13"/>
  <c r="F13" i="13"/>
  <c r="J13" i="13"/>
  <c r="D14" i="13"/>
  <c r="H14" i="13"/>
  <c r="F15" i="13"/>
  <c r="F11" i="13"/>
  <c r="K13" i="13"/>
  <c r="F14" i="13"/>
  <c r="J15" i="13"/>
  <c r="D16" i="13"/>
  <c r="T16" i="13" s="1"/>
  <c r="I16" i="13"/>
  <c r="D17" i="13"/>
  <c r="J17" i="13"/>
  <c r="D19" i="13"/>
  <c r="I19" i="13"/>
  <c r="D20" i="13"/>
  <c r="J20" i="13"/>
  <c r="D21" i="13"/>
  <c r="I21" i="13"/>
  <c r="D22" i="13"/>
  <c r="T22" i="13" s="1"/>
  <c r="J22" i="13"/>
  <c r="D23" i="13"/>
  <c r="I23" i="13"/>
  <c r="D24" i="13"/>
  <c r="J24" i="13"/>
  <c r="J23" i="13"/>
  <c r="K24" i="13"/>
  <c r="H13" i="13"/>
  <c r="E14" i="13"/>
  <c r="H21" i="13"/>
  <c r="I11" i="13"/>
  <c r="D13" i="13"/>
  <c r="I14" i="13"/>
  <c r="D15" i="13"/>
  <c r="K15" i="13"/>
  <c r="E16" i="13"/>
  <c r="J16" i="13"/>
  <c r="F17" i="13"/>
  <c r="K17" i="13"/>
  <c r="E19" i="13"/>
  <c r="J19" i="13"/>
  <c r="F20" i="13"/>
  <c r="K20" i="13"/>
  <c r="E21" i="13"/>
  <c r="J21" i="13"/>
  <c r="F22" i="13"/>
  <c r="K22" i="13"/>
  <c r="E23" i="13"/>
  <c r="F24" i="13"/>
  <c r="H16" i="13"/>
  <c r="H22" i="13"/>
  <c r="H24" i="13"/>
  <c r="J11" i="13"/>
  <c r="G13" i="13"/>
  <c r="J14" i="13"/>
  <c r="G15" i="13"/>
  <c r="F16" i="13"/>
  <c r="G17" i="13"/>
  <c r="F19" i="13"/>
  <c r="G20" i="13"/>
  <c r="F21" i="13"/>
  <c r="G22" i="13"/>
  <c r="F23" i="13"/>
  <c r="G24" i="13"/>
  <c r="E11" i="13"/>
  <c r="H15" i="13"/>
  <c r="H17" i="13"/>
  <c r="H19" i="13"/>
  <c r="H20" i="13"/>
  <c r="H23" i="13"/>
  <c r="B59" i="11"/>
  <c r="C59" i="11"/>
  <c r="D59" i="11"/>
  <c r="E59" i="11"/>
  <c r="F59" i="11"/>
  <c r="D58" i="11"/>
  <c r="C58" i="11"/>
  <c r="E58" i="11"/>
  <c r="B58" i="11"/>
  <c r="F58" i="11"/>
  <c r="G11" i="14"/>
  <c r="K11" i="14"/>
  <c r="E13" i="14"/>
  <c r="I13" i="14"/>
  <c r="G14" i="14"/>
  <c r="K14" i="14"/>
  <c r="E15" i="14"/>
  <c r="I15" i="14"/>
  <c r="G17" i="14"/>
  <c r="K17" i="14"/>
  <c r="E18" i="14"/>
  <c r="I18" i="14"/>
  <c r="G19" i="14"/>
  <c r="K19" i="14"/>
  <c r="E20" i="14"/>
  <c r="I20" i="14"/>
  <c r="G21" i="14"/>
  <c r="K21" i="14"/>
  <c r="E22" i="14"/>
  <c r="I22" i="14"/>
  <c r="D11" i="14"/>
  <c r="H11" i="14"/>
  <c r="F13" i="14"/>
  <c r="J13" i="14"/>
  <c r="D14" i="14"/>
  <c r="T14" i="14" s="1"/>
  <c r="H14" i="14"/>
  <c r="F15" i="14"/>
  <c r="J15" i="14"/>
  <c r="D17" i="14"/>
  <c r="H17" i="14"/>
  <c r="F18" i="14"/>
  <c r="J18" i="14"/>
  <c r="D19" i="14"/>
  <c r="H19" i="14"/>
  <c r="F20" i="14"/>
  <c r="J20" i="14"/>
  <c r="D21" i="14"/>
  <c r="H21" i="14"/>
  <c r="F22" i="14"/>
  <c r="J22" i="14"/>
  <c r="J11" i="14"/>
  <c r="G13" i="14"/>
  <c r="J14" i="14"/>
  <c r="G15" i="14"/>
  <c r="J17" i="14"/>
  <c r="G18" i="14"/>
  <c r="J19" i="14"/>
  <c r="G20" i="14"/>
  <c r="J21" i="14"/>
  <c r="G22" i="14"/>
  <c r="G24" i="14" s="1"/>
  <c r="D13" i="14"/>
  <c r="D15" i="14"/>
  <c r="D18" i="14"/>
  <c r="D20" i="14"/>
  <c r="T20" i="14" s="1"/>
  <c r="D22" i="14"/>
  <c r="E11" i="14"/>
  <c r="H13" i="14"/>
  <c r="E14" i="14"/>
  <c r="H15" i="14"/>
  <c r="E17" i="14"/>
  <c r="H18" i="14"/>
  <c r="E19" i="14"/>
  <c r="H20" i="14"/>
  <c r="E21" i="14"/>
  <c r="H22" i="14"/>
  <c r="I11" i="14"/>
  <c r="F11" i="14"/>
  <c r="K13" i="14"/>
  <c r="F14" i="14"/>
  <c r="K15" i="14"/>
  <c r="F17" i="14"/>
  <c r="K18" i="14"/>
  <c r="F19" i="14"/>
  <c r="K20" i="14"/>
  <c r="F21" i="14"/>
  <c r="K22" i="14"/>
  <c r="I14" i="14"/>
  <c r="I17" i="14"/>
  <c r="I19" i="14"/>
  <c r="I21" i="14"/>
  <c r="A53" i="8"/>
  <c r="A4" i="8"/>
  <c r="A3" i="4"/>
  <c r="A4" i="11"/>
  <c r="A53" i="11"/>
  <c r="A4" i="15"/>
  <c r="K10" i="13"/>
  <c r="J10" i="13"/>
  <c r="I10" i="13"/>
  <c r="F10" i="13"/>
  <c r="G10" i="13"/>
  <c r="H10" i="13"/>
  <c r="E10" i="13"/>
  <c r="D10" i="13"/>
  <c r="D10" i="14"/>
  <c r="K10" i="14"/>
  <c r="J10" i="14"/>
  <c r="J23" i="14" s="1"/>
  <c r="I10" i="14"/>
  <c r="H10" i="14"/>
  <c r="G10" i="14"/>
  <c r="F10" i="14"/>
  <c r="F23" i="14" s="1"/>
  <c r="E10" i="14"/>
  <c r="M3" i="13"/>
  <c r="M3" i="14"/>
  <c r="A4" i="5"/>
  <c r="A4" i="13"/>
  <c r="A4" i="14"/>
  <c r="A3" i="1"/>
  <c r="F26" i="13" l="1"/>
  <c r="J25" i="13"/>
  <c r="E26" i="13"/>
  <c r="X12" i="13"/>
  <c r="F11" i="11" s="1"/>
  <c r="D25" i="13"/>
  <c r="H25" i="13"/>
  <c r="G26" i="13"/>
  <c r="E25" i="13"/>
  <c r="K25" i="13"/>
  <c r="T18" i="13"/>
  <c r="B17" i="11" s="1"/>
  <c r="F25" i="13"/>
  <c r="K26" i="13"/>
  <c r="I25" i="13"/>
  <c r="G25" i="13"/>
  <c r="J26" i="13"/>
  <c r="H26" i="13"/>
  <c r="T24" i="13"/>
  <c r="D26" i="13"/>
  <c r="G23" i="14"/>
  <c r="H24" i="14"/>
  <c r="K23" i="14"/>
  <c r="H23" i="14"/>
  <c r="D23" i="14"/>
  <c r="K24" i="14"/>
  <c r="J24" i="14"/>
  <c r="I24" i="14"/>
  <c r="E23" i="14"/>
  <c r="I23" i="14"/>
  <c r="F24" i="14"/>
  <c r="E24" i="14"/>
  <c r="T22" i="14"/>
  <c r="D24" i="14"/>
  <c r="U12" i="13"/>
  <c r="W12" i="13"/>
  <c r="V12" i="13"/>
  <c r="X18" i="13"/>
  <c r="F17" i="11" s="1"/>
  <c r="U12" i="14"/>
  <c r="V12" i="14"/>
  <c r="W12" i="14"/>
  <c r="T12" i="14"/>
  <c r="D11" i="15"/>
  <c r="C11" i="15"/>
  <c r="E11" i="15"/>
  <c r="B11" i="15"/>
  <c r="T12" i="13"/>
  <c r="X12" i="14"/>
  <c r="F11" i="15" s="1"/>
  <c r="W18" i="13"/>
  <c r="U18" i="13"/>
  <c r="V18" i="13"/>
  <c r="T16" i="14"/>
  <c r="B15" i="15" s="1"/>
  <c r="D17" i="11"/>
  <c r="C17" i="11"/>
  <c r="E17" i="11"/>
  <c r="E11" i="11"/>
  <c r="B11" i="11"/>
  <c r="C11" i="11"/>
  <c r="D11" i="11"/>
  <c r="B12" i="5"/>
  <c r="C12" i="5" s="1"/>
  <c r="D12" i="5" s="1"/>
  <c r="E12" i="5" s="1"/>
  <c r="F12" i="5" s="1"/>
  <c r="G12" i="5" s="1"/>
  <c r="M12" i="5" s="1"/>
  <c r="B18" i="5"/>
  <c r="C18" i="5" s="1"/>
  <c r="D18" i="5" s="1"/>
  <c r="E18" i="5" s="1"/>
  <c r="F18" i="5" s="1"/>
  <c r="G18" i="5" s="1"/>
  <c r="M18" i="5" s="1"/>
  <c r="X16" i="14"/>
  <c r="F15" i="15" s="1"/>
  <c r="W16" i="14"/>
  <c r="E15" i="15" s="1"/>
  <c r="U16" i="14"/>
  <c r="C15" i="15" s="1"/>
  <c r="V16" i="14"/>
  <c r="D15" i="15" s="1"/>
  <c r="X20" i="14"/>
  <c r="F19" i="15" s="1"/>
  <c r="X15" i="14"/>
  <c r="F14" i="15" s="1"/>
  <c r="T13" i="14"/>
  <c r="B12" i="15" s="1"/>
  <c r="X17" i="13"/>
  <c r="X22" i="13"/>
  <c r="X23" i="13"/>
  <c r="X18" i="14"/>
  <c r="F17" i="15" s="1"/>
  <c r="X13" i="14"/>
  <c r="F12" i="15" s="1"/>
  <c r="T18" i="14"/>
  <c r="B17" i="15" s="1"/>
  <c r="X20" i="13"/>
  <c r="X22" i="14"/>
  <c r="F21" i="15" s="1"/>
  <c r="T21" i="14"/>
  <c r="B20" i="15" s="1"/>
  <c r="T19" i="14"/>
  <c r="B18" i="15" s="1"/>
  <c r="T17" i="14"/>
  <c r="B16" i="15" s="1"/>
  <c r="T11" i="14"/>
  <c r="B10" i="15" s="1"/>
  <c r="U21" i="14"/>
  <c r="C20" i="15" s="1"/>
  <c r="V21" i="14"/>
  <c r="D20" i="15" s="1"/>
  <c r="W21" i="14"/>
  <c r="E20" i="15" s="1"/>
  <c r="V19" i="14"/>
  <c r="D18" i="15" s="1"/>
  <c r="W19" i="14"/>
  <c r="E18" i="15" s="1"/>
  <c r="U19" i="14"/>
  <c r="C18" i="15" s="1"/>
  <c r="U17" i="14"/>
  <c r="C16" i="15" s="1"/>
  <c r="V17" i="14"/>
  <c r="D16" i="15" s="1"/>
  <c r="W17" i="14"/>
  <c r="E16" i="15" s="1"/>
  <c r="V14" i="14"/>
  <c r="D13" i="15" s="1"/>
  <c r="W14" i="14"/>
  <c r="U14" i="14"/>
  <c r="C13" i="15" s="1"/>
  <c r="U11" i="14"/>
  <c r="C10" i="15" s="1"/>
  <c r="V11" i="14"/>
  <c r="D10" i="15" s="1"/>
  <c r="W11" i="14"/>
  <c r="E10" i="15" s="1"/>
  <c r="B13" i="15"/>
  <c r="B19" i="15"/>
  <c r="B21" i="15"/>
  <c r="E13" i="15"/>
  <c r="B25" i="5"/>
  <c r="C25" i="5" s="1"/>
  <c r="T15" i="14"/>
  <c r="B14" i="15" s="1"/>
  <c r="U20" i="14"/>
  <c r="C19" i="15" s="1"/>
  <c r="V20" i="14"/>
  <c r="D19" i="15" s="1"/>
  <c r="W20" i="14"/>
  <c r="E19" i="15" s="1"/>
  <c r="U15" i="14"/>
  <c r="C14" i="15" s="1"/>
  <c r="V15" i="14"/>
  <c r="D14" i="15" s="1"/>
  <c r="W15" i="14"/>
  <c r="E14" i="15" s="1"/>
  <c r="X19" i="13"/>
  <c r="W24" i="13"/>
  <c r="U24" i="13"/>
  <c r="V24" i="13"/>
  <c r="W20" i="13"/>
  <c r="U20" i="13"/>
  <c r="V20" i="13"/>
  <c r="W15" i="13"/>
  <c r="U15" i="13"/>
  <c r="V15" i="13"/>
  <c r="X24" i="13"/>
  <c r="T13" i="13"/>
  <c r="X13" i="13"/>
  <c r="T20" i="13"/>
  <c r="T17" i="13"/>
  <c r="X14" i="13"/>
  <c r="X11" i="13"/>
  <c r="T14" i="13"/>
  <c r="U23" i="13"/>
  <c r="V23" i="13"/>
  <c r="W23" i="13"/>
  <c r="V11" i="13"/>
  <c r="W11" i="13"/>
  <c r="U11" i="13"/>
  <c r="B10" i="5"/>
  <c r="C10" i="5" s="1"/>
  <c r="B16" i="5"/>
  <c r="C16" i="5" s="1"/>
  <c r="D16" i="5" s="1"/>
  <c r="B17" i="5"/>
  <c r="C17" i="5" s="1"/>
  <c r="D17" i="5" s="1"/>
  <c r="E17" i="5" s="1"/>
  <c r="F17" i="5" s="1"/>
  <c r="G17" i="5" s="1"/>
  <c r="H17" i="5" s="1"/>
  <c r="I17" i="5" s="1"/>
  <c r="J17" i="5" s="1"/>
  <c r="K17" i="5" s="1"/>
  <c r="B24" i="5"/>
  <c r="C24" i="5" s="1"/>
  <c r="D24" i="5" s="1"/>
  <c r="B21" i="5"/>
  <c r="C21" i="5" s="1"/>
  <c r="D21" i="5" s="1"/>
  <c r="E21" i="5" s="1"/>
  <c r="F21" i="5" s="1"/>
  <c r="G21" i="5" s="1"/>
  <c r="H21" i="5" s="1"/>
  <c r="I21" i="5" s="1"/>
  <c r="J21" i="5" s="1"/>
  <c r="K21" i="5" s="1"/>
  <c r="B22" i="5"/>
  <c r="C22" i="5" s="1"/>
  <c r="D22" i="5" s="1"/>
  <c r="B14" i="5"/>
  <c r="C14" i="5" s="1"/>
  <c r="D14" i="5" s="1"/>
  <c r="E14" i="5" s="1"/>
  <c r="F14" i="5" s="1"/>
  <c r="G14" i="5" s="1"/>
  <c r="H14" i="5" s="1"/>
  <c r="I14" i="5" s="1"/>
  <c r="J14" i="5" s="1"/>
  <c r="K14" i="5" s="1"/>
  <c r="B23" i="5"/>
  <c r="C23" i="5" s="1"/>
  <c r="D23" i="5" s="1"/>
  <c r="E23" i="5" s="1"/>
  <c r="F23" i="5" s="1"/>
  <c r="G23" i="5" s="1"/>
  <c r="H23" i="5" s="1"/>
  <c r="I23" i="5" s="1"/>
  <c r="J23" i="5" s="1"/>
  <c r="K23" i="5" s="1"/>
  <c r="B19" i="5"/>
  <c r="C19" i="5" s="1"/>
  <c r="D19" i="5" s="1"/>
  <c r="E19" i="5" s="1"/>
  <c r="F19" i="5" s="1"/>
  <c r="G19" i="5" s="1"/>
  <c r="H19" i="5" s="1"/>
  <c r="I19" i="5" s="1"/>
  <c r="J19" i="5" s="1"/>
  <c r="K19" i="5" s="1"/>
  <c r="B15" i="5"/>
  <c r="C15" i="5" s="1"/>
  <c r="D15" i="5" s="1"/>
  <c r="E15" i="5" s="1"/>
  <c r="F15" i="5" s="1"/>
  <c r="G15" i="5" s="1"/>
  <c r="H15" i="5" s="1"/>
  <c r="I15" i="5" s="1"/>
  <c r="J15" i="5" s="1"/>
  <c r="K15" i="5" s="1"/>
  <c r="B11" i="5"/>
  <c r="C11" i="5" s="1"/>
  <c r="D11" i="5" s="1"/>
  <c r="E11" i="5" s="1"/>
  <c r="F11" i="5" s="1"/>
  <c r="G11" i="5" s="1"/>
  <c r="H11" i="5" s="1"/>
  <c r="I11" i="5" s="1"/>
  <c r="J11" i="5" s="1"/>
  <c r="K11" i="5" s="1"/>
  <c r="B13" i="5"/>
  <c r="C13" i="5" s="1"/>
  <c r="D13" i="5" s="1"/>
  <c r="E13" i="5" s="1"/>
  <c r="F13" i="5" s="1"/>
  <c r="G13" i="5" s="1"/>
  <c r="H13" i="5" s="1"/>
  <c r="I13" i="5" s="1"/>
  <c r="J13" i="5" s="1"/>
  <c r="K13" i="5" s="1"/>
  <c r="B20" i="5"/>
  <c r="C20" i="5" s="1"/>
  <c r="D20" i="5" s="1"/>
  <c r="E20" i="5" s="1"/>
  <c r="F20" i="5" s="1"/>
  <c r="G20" i="5" s="1"/>
  <c r="H20" i="5" s="1"/>
  <c r="I20" i="5" s="1"/>
  <c r="J20" i="5" s="1"/>
  <c r="K20" i="5" s="1"/>
  <c r="T11" i="13"/>
  <c r="V21" i="13"/>
  <c r="W21" i="13"/>
  <c r="U21" i="13"/>
  <c r="U19" i="13"/>
  <c r="V19" i="13"/>
  <c r="W19" i="13"/>
  <c r="V16" i="13"/>
  <c r="W16" i="13"/>
  <c r="U16" i="13"/>
  <c r="U14" i="13"/>
  <c r="V14" i="13"/>
  <c r="W14" i="13"/>
  <c r="W22" i="14"/>
  <c r="E21" i="15" s="1"/>
  <c r="U22" i="14"/>
  <c r="C21" i="15" s="1"/>
  <c r="V22" i="14"/>
  <c r="D21" i="15" s="1"/>
  <c r="W18" i="14"/>
  <c r="E17" i="15" s="1"/>
  <c r="U18" i="14"/>
  <c r="C17" i="15" s="1"/>
  <c r="V18" i="14"/>
  <c r="D17" i="15" s="1"/>
  <c r="W13" i="14"/>
  <c r="E12" i="15" s="1"/>
  <c r="U13" i="14"/>
  <c r="C12" i="15" s="1"/>
  <c r="V13" i="14"/>
  <c r="D12" i="15" s="1"/>
  <c r="X21" i="14"/>
  <c r="F20" i="15" s="1"/>
  <c r="X19" i="14"/>
  <c r="F18" i="15" s="1"/>
  <c r="X17" i="14"/>
  <c r="F16" i="15" s="1"/>
  <c r="X14" i="14"/>
  <c r="F13" i="15" s="1"/>
  <c r="X11" i="14"/>
  <c r="F10" i="15" s="1"/>
  <c r="X15" i="13"/>
  <c r="U22" i="13"/>
  <c r="V22" i="13"/>
  <c r="W22" i="13"/>
  <c r="U17" i="13"/>
  <c r="V17" i="13"/>
  <c r="W17" i="13"/>
  <c r="U13" i="13"/>
  <c r="V13" i="13"/>
  <c r="W13" i="13"/>
  <c r="X16" i="13"/>
  <c r="T15" i="13"/>
  <c r="X21" i="13"/>
  <c r="T23" i="13"/>
  <c r="T21" i="13"/>
  <c r="T19" i="13"/>
  <c r="T10" i="14"/>
  <c r="B9" i="15" s="1"/>
  <c r="T10" i="13"/>
  <c r="B9" i="11" s="1"/>
  <c r="X10" i="14"/>
  <c r="F9" i="15" s="1"/>
  <c r="W10" i="13"/>
  <c r="E9" i="11" s="1"/>
  <c r="V10" i="13"/>
  <c r="D9" i="11" s="1"/>
  <c r="U10" i="13"/>
  <c r="C9" i="11" s="1"/>
  <c r="X10" i="13"/>
  <c r="F9" i="11" s="1"/>
  <c r="W10" i="14"/>
  <c r="E9" i="15" s="1"/>
  <c r="V10" i="14"/>
  <c r="D9" i="15" s="1"/>
  <c r="U10" i="14"/>
  <c r="C9" i="15" s="1"/>
  <c r="N51" i="5"/>
  <c r="B61" i="8"/>
  <c r="C61" i="8" s="1"/>
  <c r="D61" i="8" s="1"/>
  <c r="E61" i="8" s="1"/>
  <c r="F61" i="8" s="1"/>
  <c r="E62" i="8"/>
  <c r="F62" i="8" s="1"/>
  <c r="E63" i="8"/>
  <c r="F63" i="8" s="1"/>
  <c r="E64" i="8"/>
  <c r="F64" i="8" s="1"/>
  <c r="E65" i="8"/>
  <c r="F65" i="8" s="1"/>
  <c r="E66" i="8"/>
  <c r="F66" i="8" s="1"/>
  <c r="E67" i="8"/>
  <c r="F67" i="8" s="1"/>
  <c r="A10" i="8"/>
  <c r="A12" i="8"/>
  <c r="A13" i="8"/>
  <c r="A14" i="8"/>
  <c r="A15" i="8"/>
  <c r="A16" i="8"/>
  <c r="A18" i="8"/>
  <c r="A19" i="8"/>
  <c r="A20" i="8"/>
  <c r="A21" i="8"/>
  <c r="A22" i="8"/>
  <c r="A23" i="8"/>
  <c r="A24" i="8"/>
  <c r="A25" i="8"/>
  <c r="A26" i="8"/>
  <c r="A27" i="8"/>
  <c r="B27" i="8" s="1"/>
  <c r="C27" i="8" s="1"/>
  <c r="D27" i="8" s="1"/>
  <c r="E27" i="8" s="1"/>
  <c r="F27" i="8" s="1"/>
  <c r="A28" i="8"/>
  <c r="A29" i="8"/>
  <c r="A30" i="8"/>
  <c r="A31" i="8"/>
  <c r="B31" i="8" s="1"/>
  <c r="C31" i="8" s="1"/>
  <c r="D31" i="8" s="1"/>
  <c r="E31" i="8" s="1"/>
  <c r="F31" i="8" s="1"/>
  <c r="A32" i="8"/>
  <c r="B32" i="8" s="1"/>
  <c r="C32" i="8" s="1"/>
  <c r="D32" i="8" s="1"/>
  <c r="E32" i="8" s="1"/>
  <c r="F32" i="8" s="1"/>
  <c r="A33" i="8"/>
  <c r="B33" i="8" s="1"/>
  <c r="C33" i="8" s="1"/>
  <c r="D33" i="8" s="1"/>
  <c r="E33" i="8" s="1"/>
  <c r="F33" i="8" s="1"/>
  <c r="A34" i="8"/>
  <c r="B34" i="8" s="1"/>
  <c r="C34" i="8" s="1"/>
  <c r="D34" i="8" s="1"/>
  <c r="E34" i="8" s="1"/>
  <c r="F34" i="8" s="1"/>
  <c r="A35" i="8"/>
  <c r="B35" i="8" s="1"/>
  <c r="C35" i="8" s="1"/>
  <c r="D35" i="8" s="1"/>
  <c r="E35" i="8" s="1"/>
  <c r="F35" i="8" s="1"/>
  <c r="A36" i="8"/>
  <c r="B36" i="8" s="1"/>
  <c r="C36" i="8" s="1"/>
  <c r="D36" i="8" s="1"/>
  <c r="E36" i="8" s="1"/>
  <c r="F36" i="8" s="1"/>
  <c r="A37" i="8"/>
  <c r="B37" i="8" s="1"/>
  <c r="C37" i="8" s="1"/>
  <c r="D37" i="8" s="1"/>
  <c r="E37" i="8" s="1"/>
  <c r="F37" i="8" s="1"/>
  <c r="A38" i="8"/>
  <c r="B38" i="8" s="1"/>
  <c r="C38" i="8" s="1"/>
  <c r="D38" i="8" s="1"/>
  <c r="E38" i="8" s="1"/>
  <c r="F38" i="8" s="1"/>
  <c r="A39" i="8"/>
  <c r="B39" i="8" s="1"/>
  <c r="C39" i="8" s="1"/>
  <c r="D39" i="8" s="1"/>
  <c r="E39" i="8" s="1"/>
  <c r="F39" i="8" s="1"/>
  <c r="A40" i="8"/>
  <c r="B40" i="8" s="1"/>
  <c r="C40" i="8" s="1"/>
  <c r="D40" i="8" s="1"/>
  <c r="E40" i="8" s="1"/>
  <c r="F40" i="8" s="1"/>
  <c r="A41" i="8"/>
  <c r="B41" i="8" s="1"/>
  <c r="C41" i="8" s="1"/>
  <c r="D41" i="8" s="1"/>
  <c r="E41" i="8" s="1"/>
  <c r="F41" i="8" s="1"/>
  <c r="A42" i="8"/>
  <c r="B42" i="8" s="1"/>
  <c r="C42" i="8" s="1"/>
  <c r="D42" i="8" s="1"/>
  <c r="E42" i="8" s="1"/>
  <c r="F42" i="8" s="1"/>
  <c r="A43" i="8"/>
  <c r="B43" i="8" s="1"/>
  <c r="C43" i="8" s="1"/>
  <c r="D43" i="8" s="1"/>
  <c r="E43" i="8" s="1"/>
  <c r="F43" i="8" s="1"/>
  <c r="A44" i="8"/>
  <c r="B44" i="8" s="1"/>
  <c r="C44" i="8" s="1"/>
  <c r="D44" i="8" s="1"/>
  <c r="E44" i="8" s="1"/>
  <c r="F44" i="8" s="1"/>
  <c r="A45" i="8"/>
  <c r="B45" i="8" s="1"/>
  <c r="C45" i="8" s="1"/>
  <c r="D45" i="8" s="1"/>
  <c r="E45" i="8" s="1"/>
  <c r="F45" i="8" s="1"/>
  <c r="A46" i="8"/>
  <c r="B46" i="8" s="1"/>
  <c r="C46" i="8" s="1"/>
  <c r="D46" i="8" s="1"/>
  <c r="E46" i="8" s="1"/>
  <c r="F46" i="8" s="1"/>
  <c r="A47" i="8"/>
  <c r="B47" i="8" s="1"/>
  <c r="C47" i="8" s="1"/>
  <c r="D47" i="8" s="1"/>
  <c r="E47" i="8" s="1"/>
  <c r="F47" i="8" s="1"/>
  <c r="A48" i="8"/>
  <c r="B48" i="8" s="1"/>
  <c r="C48" i="8" s="1"/>
  <c r="D48" i="8" s="1"/>
  <c r="E48" i="8" s="1"/>
  <c r="F48" i="8" s="1"/>
  <c r="A49" i="8"/>
  <c r="B49" i="8" s="1"/>
  <c r="C49" i="8" s="1"/>
  <c r="D49" i="8" s="1"/>
  <c r="E49" i="8" s="1"/>
  <c r="F49" i="8" s="1"/>
  <c r="A50" i="8"/>
  <c r="B50" i="8" s="1"/>
  <c r="C50" i="8" s="1"/>
  <c r="D50" i="8" s="1"/>
  <c r="E50" i="8" s="1"/>
  <c r="F50" i="8" s="1"/>
  <c r="A51" i="8"/>
  <c r="B51" i="8" s="1"/>
  <c r="C51" i="8" s="1"/>
  <c r="D51" i="8" s="1"/>
  <c r="E51" i="8" s="1"/>
  <c r="F51" i="8" s="1"/>
  <c r="A52" i="8"/>
  <c r="B52" i="8" s="1"/>
  <c r="C52" i="8" s="1"/>
  <c r="D52" i="8" s="1"/>
  <c r="E52" i="8" s="1"/>
  <c r="F52" i="8" s="1"/>
  <c r="A10" i="11"/>
  <c r="A12" i="11"/>
  <c r="A13" i="11"/>
  <c r="A14" i="11"/>
  <c r="A15" i="11"/>
  <c r="A16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Q10" i="4"/>
  <c r="R10" i="4"/>
  <c r="S10" i="4"/>
  <c r="T10" i="4"/>
  <c r="U10" i="4"/>
  <c r="Q12" i="4"/>
  <c r="R12" i="4"/>
  <c r="S12" i="4"/>
  <c r="T12" i="4"/>
  <c r="U12" i="4"/>
  <c r="Q13" i="4"/>
  <c r="R13" i="4"/>
  <c r="S13" i="4"/>
  <c r="T13" i="4"/>
  <c r="U13" i="4"/>
  <c r="Q14" i="4"/>
  <c r="R14" i="4"/>
  <c r="S14" i="4"/>
  <c r="T14" i="4"/>
  <c r="U14" i="4"/>
  <c r="Q16" i="4"/>
  <c r="R16" i="4"/>
  <c r="S16" i="4"/>
  <c r="T16" i="4"/>
  <c r="U16" i="4"/>
  <c r="Q17" i="4"/>
  <c r="R17" i="4"/>
  <c r="S17" i="4"/>
  <c r="T17" i="4"/>
  <c r="U17" i="4"/>
  <c r="Q18" i="4"/>
  <c r="R18" i="4"/>
  <c r="S18" i="4"/>
  <c r="T18" i="4"/>
  <c r="U18" i="4"/>
  <c r="Q19" i="4"/>
  <c r="R19" i="4"/>
  <c r="S19" i="4"/>
  <c r="T19" i="4"/>
  <c r="U19" i="4"/>
  <c r="Q20" i="4"/>
  <c r="R20" i="4"/>
  <c r="S20" i="4"/>
  <c r="T20" i="4"/>
  <c r="U20" i="4"/>
  <c r="Q21" i="4"/>
  <c r="R21" i="4"/>
  <c r="S21" i="4"/>
  <c r="T21" i="4"/>
  <c r="U21" i="4"/>
  <c r="Q22" i="4"/>
  <c r="R22" i="4"/>
  <c r="S22" i="4"/>
  <c r="T22" i="4"/>
  <c r="U22" i="4"/>
  <c r="Q23" i="4"/>
  <c r="R23" i="4"/>
  <c r="S23" i="4"/>
  <c r="T23" i="4"/>
  <c r="U23" i="4"/>
  <c r="Q24" i="4"/>
  <c r="R24" i="4"/>
  <c r="S24" i="4"/>
  <c r="T24" i="4"/>
  <c r="U24" i="4"/>
  <c r="Q25" i="4"/>
  <c r="R25" i="4"/>
  <c r="S25" i="4"/>
  <c r="T25" i="4"/>
  <c r="U25" i="4"/>
  <c r="Q26" i="4"/>
  <c r="R26" i="4"/>
  <c r="S26" i="4"/>
  <c r="T26" i="4"/>
  <c r="U26" i="4"/>
  <c r="Q27" i="4"/>
  <c r="R27" i="4"/>
  <c r="S27" i="4"/>
  <c r="T27" i="4"/>
  <c r="U27" i="4"/>
  <c r="Q28" i="4"/>
  <c r="R28" i="4"/>
  <c r="S28" i="4"/>
  <c r="T28" i="4"/>
  <c r="U28" i="4"/>
  <c r="Q29" i="4"/>
  <c r="R29" i="4"/>
  <c r="S29" i="4"/>
  <c r="T29" i="4"/>
  <c r="U29" i="4"/>
  <c r="Q30" i="4"/>
  <c r="R30" i="4"/>
  <c r="S30" i="4"/>
  <c r="T30" i="4"/>
  <c r="U30" i="4"/>
  <c r="Q31" i="4"/>
  <c r="R31" i="4"/>
  <c r="S31" i="4"/>
  <c r="T31" i="4"/>
  <c r="U31" i="4"/>
  <c r="Q32" i="4"/>
  <c r="R32" i="4"/>
  <c r="S32" i="4"/>
  <c r="T32" i="4"/>
  <c r="U32" i="4"/>
  <c r="Q33" i="4"/>
  <c r="R33" i="4"/>
  <c r="S33" i="4"/>
  <c r="T33" i="4"/>
  <c r="U33" i="4"/>
  <c r="Q34" i="4"/>
  <c r="R34" i="4"/>
  <c r="S34" i="4"/>
  <c r="T34" i="4"/>
  <c r="U34" i="4"/>
  <c r="Q35" i="4"/>
  <c r="R35" i="4"/>
  <c r="S35" i="4"/>
  <c r="T35" i="4"/>
  <c r="U35" i="4"/>
  <c r="Q36" i="4"/>
  <c r="R36" i="4"/>
  <c r="S36" i="4"/>
  <c r="T36" i="4"/>
  <c r="U36" i="4"/>
  <c r="Q37" i="4"/>
  <c r="R37" i="4"/>
  <c r="S37" i="4"/>
  <c r="T37" i="4"/>
  <c r="U37" i="4"/>
  <c r="Q38" i="4"/>
  <c r="R38" i="4"/>
  <c r="S38" i="4"/>
  <c r="T38" i="4"/>
  <c r="U38" i="4"/>
  <c r="Q39" i="4"/>
  <c r="R39" i="4"/>
  <c r="S39" i="4"/>
  <c r="T39" i="4"/>
  <c r="U39" i="4"/>
  <c r="Q40" i="4"/>
  <c r="R40" i="4"/>
  <c r="S40" i="4"/>
  <c r="T40" i="4"/>
  <c r="U40" i="4"/>
  <c r="Q41" i="4"/>
  <c r="R41" i="4"/>
  <c r="S41" i="4"/>
  <c r="T41" i="4"/>
  <c r="U41" i="4"/>
  <c r="Q42" i="4"/>
  <c r="R42" i="4"/>
  <c r="S42" i="4"/>
  <c r="T42" i="4"/>
  <c r="U42" i="4"/>
  <c r="Q43" i="4"/>
  <c r="R43" i="4"/>
  <c r="S43" i="4"/>
  <c r="T43" i="4"/>
  <c r="U43" i="4"/>
  <c r="Q44" i="4"/>
  <c r="R44" i="4"/>
  <c r="S44" i="4"/>
  <c r="T44" i="4"/>
  <c r="U44" i="4"/>
  <c r="Q45" i="4"/>
  <c r="R45" i="4"/>
  <c r="S45" i="4"/>
  <c r="T45" i="4"/>
  <c r="U45" i="4"/>
  <c r="Q46" i="4"/>
  <c r="R46" i="4"/>
  <c r="S46" i="4"/>
  <c r="T46" i="4"/>
  <c r="U46" i="4"/>
  <c r="Q47" i="4"/>
  <c r="R47" i="4"/>
  <c r="S47" i="4"/>
  <c r="T47" i="4"/>
  <c r="U47" i="4"/>
  <c r="Q48" i="4"/>
  <c r="R48" i="4"/>
  <c r="S48" i="4"/>
  <c r="T48" i="4"/>
  <c r="U48" i="4"/>
  <c r="Q49" i="4"/>
  <c r="R49" i="4"/>
  <c r="S49" i="4"/>
  <c r="T49" i="4"/>
  <c r="U49" i="4"/>
  <c r="Q50" i="4"/>
  <c r="R50" i="4"/>
  <c r="S50" i="4"/>
  <c r="T50" i="4"/>
  <c r="U50" i="4"/>
  <c r="Q51" i="4"/>
  <c r="R51" i="4"/>
  <c r="S51" i="4"/>
  <c r="T51" i="4"/>
  <c r="U51" i="4"/>
  <c r="Q37" i="1"/>
  <c r="R37" i="1"/>
  <c r="S37" i="1"/>
  <c r="T37" i="1"/>
  <c r="U37" i="1"/>
  <c r="Q38" i="1"/>
  <c r="R38" i="1"/>
  <c r="S38" i="1"/>
  <c r="T38" i="1"/>
  <c r="U38" i="1"/>
  <c r="Q39" i="1"/>
  <c r="R39" i="1"/>
  <c r="S39" i="1"/>
  <c r="T39" i="1"/>
  <c r="U39" i="1"/>
  <c r="Q40" i="1"/>
  <c r="R40" i="1"/>
  <c r="S40" i="1"/>
  <c r="T40" i="1"/>
  <c r="U40" i="1"/>
  <c r="Q41" i="1"/>
  <c r="R41" i="1"/>
  <c r="S41" i="1"/>
  <c r="T41" i="1"/>
  <c r="U41" i="1"/>
  <c r="Q42" i="1"/>
  <c r="R42" i="1"/>
  <c r="S42" i="1"/>
  <c r="T42" i="1"/>
  <c r="U42" i="1"/>
  <c r="Q43" i="1"/>
  <c r="R43" i="1"/>
  <c r="S43" i="1"/>
  <c r="T43" i="1"/>
  <c r="U43" i="1"/>
  <c r="Q44" i="1"/>
  <c r="R44" i="1"/>
  <c r="S44" i="1"/>
  <c r="T44" i="1"/>
  <c r="U44" i="1"/>
  <c r="Q45" i="1"/>
  <c r="R45" i="1"/>
  <c r="S45" i="1"/>
  <c r="T45" i="1"/>
  <c r="U45" i="1"/>
  <c r="Q46" i="1"/>
  <c r="R46" i="1"/>
  <c r="S46" i="1"/>
  <c r="T46" i="1"/>
  <c r="U46" i="1"/>
  <c r="Q47" i="1"/>
  <c r="R47" i="1"/>
  <c r="S47" i="1"/>
  <c r="T47" i="1"/>
  <c r="U47" i="1"/>
  <c r="Q48" i="1"/>
  <c r="R48" i="1"/>
  <c r="S48" i="1"/>
  <c r="T48" i="1"/>
  <c r="U48" i="1"/>
  <c r="Q49" i="1"/>
  <c r="R49" i="1"/>
  <c r="S49" i="1"/>
  <c r="T49" i="1"/>
  <c r="U49" i="1"/>
  <c r="Q50" i="1"/>
  <c r="R50" i="1"/>
  <c r="S50" i="1"/>
  <c r="T50" i="1"/>
  <c r="U50" i="1"/>
  <c r="Q51" i="1"/>
  <c r="R51" i="1"/>
  <c r="S51" i="1"/>
  <c r="T51" i="1"/>
  <c r="U51" i="1"/>
  <c r="Q10" i="1"/>
  <c r="R10" i="1"/>
  <c r="S10" i="1"/>
  <c r="T10" i="1"/>
  <c r="U10" i="1"/>
  <c r="Q12" i="1"/>
  <c r="R12" i="1"/>
  <c r="S12" i="1"/>
  <c r="T12" i="1"/>
  <c r="U12" i="1"/>
  <c r="Q13" i="1"/>
  <c r="R13" i="1"/>
  <c r="S13" i="1"/>
  <c r="T13" i="1"/>
  <c r="U13" i="1"/>
  <c r="Q14" i="1"/>
  <c r="R14" i="1"/>
  <c r="S14" i="1"/>
  <c r="T14" i="1"/>
  <c r="U14" i="1"/>
  <c r="Q15" i="1"/>
  <c r="R15" i="1"/>
  <c r="S15" i="1"/>
  <c r="T15" i="1"/>
  <c r="U15" i="1"/>
  <c r="Q16" i="1"/>
  <c r="R16" i="1"/>
  <c r="S16" i="1"/>
  <c r="T16" i="1"/>
  <c r="U16" i="1"/>
  <c r="Q19" i="1"/>
  <c r="R19" i="1"/>
  <c r="S19" i="1"/>
  <c r="T19" i="1"/>
  <c r="U19" i="1"/>
  <c r="Q20" i="1"/>
  <c r="R20" i="1"/>
  <c r="S20" i="1"/>
  <c r="T20" i="1"/>
  <c r="U20" i="1"/>
  <c r="Q21" i="1"/>
  <c r="R21" i="1"/>
  <c r="S21" i="1"/>
  <c r="T21" i="1"/>
  <c r="U21" i="1"/>
  <c r="Q22" i="1"/>
  <c r="R22" i="1"/>
  <c r="S22" i="1"/>
  <c r="T22" i="1"/>
  <c r="U22" i="1"/>
  <c r="Q23" i="1"/>
  <c r="R23" i="1"/>
  <c r="S23" i="1"/>
  <c r="T23" i="1"/>
  <c r="U23" i="1"/>
  <c r="Q24" i="1"/>
  <c r="R24" i="1"/>
  <c r="S24" i="1"/>
  <c r="T24" i="1"/>
  <c r="U24" i="1"/>
  <c r="Q25" i="1"/>
  <c r="R25" i="1"/>
  <c r="S25" i="1"/>
  <c r="T25" i="1"/>
  <c r="U25" i="1"/>
  <c r="Q26" i="1"/>
  <c r="Q27" i="1"/>
  <c r="R27" i="1"/>
  <c r="S27" i="1"/>
  <c r="T27" i="1"/>
  <c r="U27" i="1"/>
  <c r="Q28" i="1"/>
  <c r="R28" i="1"/>
  <c r="S28" i="1"/>
  <c r="T28" i="1"/>
  <c r="U28" i="1"/>
  <c r="Q29" i="1"/>
  <c r="R29" i="1"/>
  <c r="S29" i="1"/>
  <c r="T29" i="1"/>
  <c r="U29" i="1"/>
  <c r="Q30" i="1"/>
  <c r="R30" i="1"/>
  <c r="S30" i="1"/>
  <c r="T30" i="1"/>
  <c r="U30" i="1"/>
  <c r="Q31" i="1"/>
  <c r="R31" i="1"/>
  <c r="S31" i="1"/>
  <c r="T31" i="1"/>
  <c r="U31" i="1"/>
  <c r="Q32" i="1"/>
  <c r="R32" i="1"/>
  <c r="S32" i="1"/>
  <c r="T32" i="1"/>
  <c r="U32" i="1"/>
  <c r="Q33" i="1"/>
  <c r="R33" i="1"/>
  <c r="S33" i="1"/>
  <c r="T33" i="1"/>
  <c r="U33" i="1"/>
  <c r="Q34" i="1"/>
  <c r="R34" i="1"/>
  <c r="S34" i="1"/>
  <c r="T34" i="1"/>
  <c r="U34" i="1"/>
  <c r="Q35" i="1"/>
  <c r="R35" i="1"/>
  <c r="S35" i="1"/>
  <c r="T35" i="1"/>
  <c r="U35" i="1"/>
  <c r="Q36" i="1"/>
  <c r="R36" i="1"/>
  <c r="S36" i="1"/>
  <c r="T36" i="1"/>
  <c r="U36" i="1"/>
  <c r="C26" i="5" l="1"/>
  <c r="B26" i="5"/>
  <c r="H18" i="5"/>
  <c r="I18" i="5" s="1"/>
  <c r="J18" i="5" s="1"/>
  <c r="K18" i="5" s="1"/>
  <c r="P18" i="5" s="1"/>
  <c r="H12" i="5"/>
  <c r="I12" i="5" s="1"/>
  <c r="J12" i="5" s="1"/>
  <c r="K12" i="5" s="1"/>
  <c r="P12" i="5" s="1"/>
  <c r="N18" i="5"/>
  <c r="N12" i="5"/>
  <c r="L15" i="5"/>
  <c r="L20" i="5"/>
  <c r="L17" i="5"/>
  <c r="L23" i="5"/>
  <c r="L11" i="5"/>
  <c r="L14" i="5"/>
  <c r="T25" i="13"/>
  <c r="B24" i="11" s="1"/>
  <c r="B60" i="8" s="1"/>
  <c r="L21" i="5"/>
  <c r="D25" i="5"/>
  <c r="E25" i="5" s="1"/>
  <c r="F25" i="5" s="1"/>
  <c r="G25" i="5" s="1"/>
  <c r="H25" i="5" s="1"/>
  <c r="I25" i="5" s="1"/>
  <c r="J25" i="5" s="1"/>
  <c r="K25" i="5" s="1"/>
  <c r="L19" i="5"/>
  <c r="T26" i="13"/>
  <c r="L22" i="5"/>
  <c r="E22" i="5"/>
  <c r="F22" i="5" s="1"/>
  <c r="G22" i="5" s="1"/>
  <c r="H22" i="5" s="1"/>
  <c r="I22" i="5" s="1"/>
  <c r="J22" i="5" s="1"/>
  <c r="K22" i="5" s="1"/>
  <c r="E16" i="5"/>
  <c r="F16" i="5" s="1"/>
  <c r="G16" i="5" s="1"/>
  <c r="H16" i="5" s="1"/>
  <c r="I16" i="5" s="1"/>
  <c r="J16" i="5" s="1"/>
  <c r="K16" i="5" s="1"/>
  <c r="L16" i="5"/>
  <c r="V26" i="13"/>
  <c r="W26" i="13"/>
  <c r="U26" i="13"/>
  <c r="L13" i="5"/>
  <c r="V25" i="13"/>
  <c r="W25" i="13"/>
  <c r="U25" i="13"/>
  <c r="C24" i="11" s="1"/>
  <c r="E24" i="5"/>
  <c r="F24" i="5" s="1"/>
  <c r="G24" i="5" s="1"/>
  <c r="H24" i="5" s="1"/>
  <c r="I24" i="5" s="1"/>
  <c r="J24" i="5" s="1"/>
  <c r="K24" i="5" s="1"/>
  <c r="L24" i="5"/>
  <c r="X25" i="13"/>
  <c r="F24" i="11" s="1"/>
  <c r="X26" i="13"/>
  <c r="T23" i="14"/>
  <c r="B22" i="15" s="1"/>
  <c r="X24" i="14"/>
  <c r="V23" i="14"/>
  <c r="D22" i="15" s="1"/>
  <c r="W23" i="14"/>
  <c r="E22" i="15" s="1"/>
  <c r="U23" i="14"/>
  <c r="C22" i="15" s="1"/>
  <c r="T24" i="14"/>
  <c r="X23" i="14"/>
  <c r="F22" i="15" s="1"/>
  <c r="U24" i="14"/>
  <c r="V24" i="14"/>
  <c r="W24" i="14"/>
  <c r="D10" i="5"/>
  <c r="D26" i="5" s="1"/>
  <c r="F50" i="11"/>
  <c r="B50" i="11"/>
  <c r="E50" i="11"/>
  <c r="C50" i="11"/>
  <c r="D50" i="11"/>
  <c r="B26" i="11"/>
  <c r="F26" i="11"/>
  <c r="C26" i="11"/>
  <c r="E26" i="11"/>
  <c r="D26" i="11"/>
  <c r="D49" i="11"/>
  <c r="B49" i="11"/>
  <c r="E49" i="11"/>
  <c r="F49" i="11"/>
  <c r="C49" i="11"/>
  <c r="D41" i="11"/>
  <c r="B41" i="11"/>
  <c r="C41" i="11"/>
  <c r="E41" i="11"/>
  <c r="F41" i="11"/>
  <c r="D33" i="11"/>
  <c r="E33" i="11"/>
  <c r="C33" i="11"/>
  <c r="F33" i="11"/>
  <c r="B33" i="11"/>
  <c r="D25" i="11"/>
  <c r="B25" i="11"/>
  <c r="E25" i="11"/>
  <c r="C25" i="11"/>
  <c r="F25" i="11"/>
  <c r="D16" i="11"/>
  <c r="E16" i="11"/>
  <c r="F16" i="11"/>
  <c r="B16" i="11"/>
  <c r="C16" i="11"/>
  <c r="B48" i="11"/>
  <c r="C48" i="11"/>
  <c r="D48" i="11"/>
  <c r="E48" i="11"/>
  <c r="F48" i="11"/>
  <c r="B40" i="11"/>
  <c r="C40" i="11"/>
  <c r="D40" i="11"/>
  <c r="E40" i="11"/>
  <c r="F40" i="11"/>
  <c r="B32" i="11"/>
  <c r="C32" i="11"/>
  <c r="D32" i="11"/>
  <c r="E32" i="11"/>
  <c r="F32" i="11"/>
  <c r="D24" i="11"/>
  <c r="E24" i="11"/>
  <c r="B15" i="11"/>
  <c r="C15" i="11"/>
  <c r="D15" i="11"/>
  <c r="E15" i="11"/>
  <c r="F15" i="11"/>
  <c r="B34" i="11"/>
  <c r="F34" i="11"/>
  <c r="C34" i="11"/>
  <c r="D34" i="11"/>
  <c r="E34" i="11"/>
  <c r="F47" i="11"/>
  <c r="E47" i="11"/>
  <c r="B47" i="11"/>
  <c r="D47" i="11"/>
  <c r="C47" i="11"/>
  <c r="F23" i="11"/>
  <c r="D23" i="11"/>
  <c r="E23" i="11"/>
  <c r="B23" i="11"/>
  <c r="C23" i="11"/>
  <c r="F14" i="11"/>
  <c r="E14" i="11"/>
  <c r="D14" i="11"/>
  <c r="B14" i="11"/>
  <c r="C14" i="11"/>
  <c r="C46" i="11"/>
  <c r="D46" i="11"/>
  <c r="E46" i="11"/>
  <c r="F46" i="11"/>
  <c r="B46" i="11"/>
  <c r="C38" i="11"/>
  <c r="D38" i="11"/>
  <c r="E38" i="11"/>
  <c r="F38" i="11"/>
  <c r="B38" i="11"/>
  <c r="C30" i="11"/>
  <c r="B30" i="11"/>
  <c r="D30" i="11"/>
  <c r="E30" i="11"/>
  <c r="F30" i="11"/>
  <c r="C22" i="11"/>
  <c r="D22" i="11"/>
  <c r="E22" i="11"/>
  <c r="F22" i="11"/>
  <c r="B22" i="11"/>
  <c r="C13" i="11"/>
  <c r="D13" i="11"/>
  <c r="E13" i="11"/>
  <c r="F13" i="11"/>
  <c r="B13" i="11"/>
  <c r="F42" i="11"/>
  <c r="E42" i="11"/>
  <c r="B42" i="11"/>
  <c r="C42" i="11"/>
  <c r="D42" i="11"/>
  <c r="E18" i="11"/>
  <c r="F18" i="11"/>
  <c r="B18" i="11"/>
  <c r="C18" i="11"/>
  <c r="D18" i="11"/>
  <c r="F31" i="11"/>
  <c r="D31" i="11"/>
  <c r="B31" i="11"/>
  <c r="C31" i="11"/>
  <c r="E31" i="11"/>
  <c r="B45" i="11"/>
  <c r="C45" i="11"/>
  <c r="D45" i="11"/>
  <c r="E45" i="11"/>
  <c r="F45" i="11"/>
  <c r="B37" i="11"/>
  <c r="C37" i="11"/>
  <c r="F37" i="11"/>
  <c r="D37" i="11"/>
  <c r="E37" i="11"/>
  <c r="B29" i="11"/>
  <c r="F29" i="11"/>
  <c r="C29" i="11"/>
  <c r="D29" i="11"/>
  <c r="E29" i="11"/>
  <c r="B21" i="11"/>
  <c r="C21" i="11"/>
  <c r="D21" i="11"/>
  <c r="E21" i="11"/>
  <c r="F21" i="11"/>
  <c r="F12" i="11"/>
  <c r="B12" i="11"/>
  <c r="C12" i="11"/>
  <c r="D12" i="11"/>
  <c r="E12" i="11"/>
  <c r="F39" i="11"/>
  <c r="B39" i="11"/>
  <c r="D39" i="11"/>
  <c r="E39" i="11"/>
  <c r="C39" i="11"/>
  <c r="E52" i="11"/>
  <c r="D52" i="11"/>
  <c r="F52" i="11"/>
  <c r="C52" i="11"/>
  <c r="B52" i="11"/>
  <c r="E44" i="11"/>
  <c r="F44" i="11"/>
  <c r="C44" i="11"/>
  <c r="D44" i="11"/>
  <c r="B44" i="11"/>
  <c r="E36" i="11"/>
  <c r="F36" i="11"/>
  <c r="C36" i="11"/>
  <c r="D36" i="11"/>
  <c r="B36" i="11"/>
  <c r="E28" i="11"/>
  <c r="F28" i="11"/>
  <c r="C28" i="11"/>
  <c r="D28" i="11"/>
  <c r="B28" i="11"/>
  <c r="E20" i="11"/>
  <c r="F20" i="11"/>
  <c r="D20" i="11"/>
  <c r="C20" i="11"/>
  <c r="B20" i="11"/>
  <c r="E10" i="11"/>
  <c r="F10" i="11"/>
  <c r="D10" i="11"/>
  <c r="C10" i="11"/>
  <c r="B10" i="11"/>
  <c r="B51" i="11"/>
  <c r="C51" i="11"/>
  <c r="D51" i="11"/>
  <c r="E51" i="11"/>
  <c r="F51" i="11"/>
  <c r="B43" i="11"/>
  <c r="C43" i="11"/>
  <c r="D43" i="11"/>
  <c r="E43" i="11"/>
  <c r="F43" i="11"/>
  <c r="B35" i="11"/>
  <c r="C35" i="11"/>
  <c r="D35" i="11"/>
  <c r="E35" i="11"/>
  <c r="F35" i="11"/>
  <c r="B27" i="11"/>
  <c r="C27" i="11"/>
  <c r="D27" i="11"/>
  <c r="E27" i="11"/>
  <c r="F27" i="11"/>
  <c r="B19" i="11"/>
  <c r="C19" i="11"/>
  <c r="D19" i="11"/>
  <c r="E19" i="11"/>
  <c r="F19" i="11"/>
  <c r="M29" i="5"/>
  <c r="N29" i="5"/>
  <c r="M23" i="5"/>
  <c r="N23" i="5"/>
  <c r="M45" i="5"/>
  <c r="N45" i="5"/>
  <c r="M51" i="5"/>
  <c r="M37" i="5"/>
  <c r="N37" i="5"/>
  <c r="M14" i="5"/>
  <c r="N14" i="5"/>
  <c r="O18" i="5" l="1"/>
  <c r="L18" i="5"/>
  <c r="L12" i="5"/>
  <c r="O12" i="5"/>
  <c r="L25" i="5"/>
  <c r="C60" i="8"/>
  <c r="D60" i="8" s="1"/>
  <c r="E60" i="8" s="1"/>
  <c r="F60" i="8" s="1"/>
  <c r="E10" i="5"/>
  <c r="M20" i="5"/>
  <c r="N20" i="5"/>
  <c r="M34" i="5"/>
  <c r="N34" i="5"/>
  <c r="M35" i="5"/>
  <c r="N35" i="5"/>
  <c r="M28" i="5"/>
  <c r="N28" i="5"/>
  <c r="M11" i="5"/>
  <c r="N11" i="5"/>
  <c r="M44" i="5"/>
  <c r="N44" i="5"/>
  <c r="M39" i="5"/>
  <c r="N39" i="5"/>
  <c r="N48" i="5"/>
  <c r="M48" i="5"/>
  <c r="M13" i="5"/>
  <c r="N13" i="5"/>
  <c r="M41" i="5"/>
  <c r="N41" i="5"/>
  <c r="M36" i="5"/>
  <c r="N36" i="5"/>
  <c r="N40" i="5"/>
  <c r="M40" i="5"/>
  <c r="N17" i="5"/>
  <c r="M17" i="5"/>
  <c r="M19" i="5"/>
  <c r="N19" i="5"/>
  <c r="M25" i="5"/>
  <c r="N25" i="5"/>
  <c r="M47" i="5"/>
  <c r="N47" i="5"/>
  <c r="M24" i="5"/>
  <c r="N24" i="5"/>
  <c r="M43" i="5"/>
  <c r="N43" i="5"/>
  <c r="M31" i="5"/>
  <c r="N31" i="5"/>
  <c r="M22" i="5"/>
  <c r="N22" i="5"/>
  <c r="M15" i="5"/>
  <c r="N15" i="5"/>
  <c r="M16" i="5"/>
  <c r="N16" i="5"/>
  <c r="M33" i="5"/>
  <c r="N33" i="5"/>
  <c r="M38" i="5"/>
  <c r="N38" i="5"/>
  <c r="M50" i="5"/>
  <c r="N50" i="5"/>
  <c r="M46" i="5"/>
  <c r="N46" i="5"/>
  <c r="M42" i="5"/>
  <c r="N42" i="5"/>
  <c r="M52" i="5"/>
  <c r="N52" i="5"/>
  <c r="M21" i="5"/>
  <c r="N21" i="5"/>
  <c r="M49" i="5"/>
  <c r="N49" i="5"/>
  <c r="M30" i="5"/>
  <c r="N30" i="5"/>
  <c r="N32" i="5"/>
  <c r="M32" i="5"/>
  <c r="F10" i="5" l="1"/>
  <c r="F26" i="5" s="1"/>
  <c r="E26" i="5"/>
  <c r="P51" i="5"/>
  <c r="O51" i="5"/>
  <c r="P14" i="5"/>
  <c r="O14" i="5"/>
  <c r="P45" i="5"/>
  <c r="O45" i="5"/>
  <c r="P23" i="5"/>
  <c r="O23" i="5"/>
  <c r="P29" i="5"/>
  <c r="O29" i="5"/>
  <c r="P37" i="5"/>
  <c r="O37" i="5"/>
  <c r="G10" i="5" l="1"/>
  <c r="G26" i="5" s="1"/>
  <c r="P30" i="5"/>
  <c r="O30" i="5"/>
  <c r="P19" i="5"/>
  <c r="O19" i="5"/>
  <c r="P17" i="5"/>
  <c r="O17" i="5"/>
  <c r="P46" i="5"/>
  <c r="O46" i="5"/>
  <c r="P20" i="5"/>
  <c r="O20" i="5"/>
  <c r="P43" i="5"/>
  <c r="O43" i="5"/>
  <c r="P38" i="5"/>
  <c r="O38" i="5"/>
  <c r="P40" i="5"/>
  <c r="O40" i="5"/>
  <c r="P33" i="5"/>
  <c r="O33" i="5"/>
  <c r="P50" i="5"/>
  <c r="O50" i="5"/>
  <c r="P41" i="5"/>
  <c r="O41" i="5"/>
  <c r="P24" i="5"/>
  <c r="O24" i="5"/>
  <c r="P21" i="5"/>
  <c r="O21" i="5"/>
  <c r="P49" i="5"/>
  <c r="O49" i="5"/>
  <c r="P28" i="5"/>
  <c r="O28" i="5"/>
  <c r="P25" i="5"/>
  <c r="O25" i="5"/>
  <c r="P11" i="5"/>
  <c r="O11" i="5"/>
  <c r="P48" i="5"/>
  <c r="O48" i="5"/>
  <c r="P42" i="5"/>
  <c r="O42" i="5"/>
  <c r="P13" i="5"/>
  <c r="O13" i="5"/>
  <c r="P35" i="5"/>
  <c r="O35" i="5"/>
  <c r="P47" i="5"/>
  <c r="O47" i="5"/>
  <c r="P22" i="5"/>
  <c r="O22" i="5"/>
  <c r="P34" i="5"/>
  <c r="O34" i="5"/>
  <c r="P44" i="5"/>
  <c r="O44" i="5"/>
  <c r="P32" i="5"/>
  <c r="O32" i="5"/>
  <c r="P16" i="5"/>
  <c r="O16" i="5"/>
  <c r="P15" i="5"/>
  <c r="O15" i="5"/>
  <c r="P31" i="5"/>
  <c r="O31" i="5"/>
  <c r="P39" i="5"/>
  <c r="O39" i="5"/>
  <c r="P52" i="5"/>
  <c r="O52" i="5"/>
  <c r="P36" i="5"/>
  <c r="O36" i="5"/>
  <c r="M10" i="5" l="1"/>
  <c r="H10" i="5"/>
  <c r="H26" i="5" s="1"/>
  <c r="N10" i="5"/>
  <c r="N26" i="5"/>
  <c r="M26" i="5"/>
  <c r="I10" i="5" l="1"/>
  <c r="I26" i="5" s="1"/>
  <c r="U9" i="1"/>
  <c r="T9" i="1"/>
  <c r="S9" i="1"/>
  <c r="R9" i="1"/>
  <c r="Q9" i="1"/>
  <c r="U9" i="4"/>
  <c r="T9" i="4"/>
  <c r="S9" i="4"/>
  <c r="R9" i="4"/>
  <c r="Q9" i="4"/>
  <c r="J10" i="5" l="1"/>
  <c r="J26" i="5" s="1"/>
  <c r="O10" i="5"/>
  <c r="L10" i="5"/>
  <c r="L26" i="5"/>
  <c r="O26" i="5"/>
  <c r="U26" i="1"/>
  <c r="R26" i="1"/>
  <c r="T26" i="1"/>
  <c r="S26" i="1"/>
  <c r="A3" i="11"/>
  <c r="K10" i="5" l="1"/>
  <c r="K26" i="5" s="1"/>
  <c r="P26" i="5" s="1"/>
  <c r="B58" i="8"/>
  <c r="C58" i="8" s="1"/>
  <c r="D58" i="8" s="1"/>
  <c r="E58" i="8" s="1"/>
  <c r="F58" i="8" s="1"/>
  <c r="B59" i="8"/>
  <c r="C59" i="8" s="1"/>
  <c r="D59" i="8" s="1"/>
  <c r="E59" i="8" s="1"/>
  <c r="F59" i="8" s="1"/>
  <c r="A3" i="5"/>
  <c r="B29" i="8" l="1"/>
  <c r="C29" i="8" s="1"/>
  <c r="D29" i="8" s="1"/>
  <c r="E29" i="8" s="1"/>
  <c r="F29" i="8" s="1"/>
  <c r="B28" i="8"/>
  <c r="C28" i="8" s="1"/>
  <c r="D28" i="8" s="1"/>
  <c r="E28" i="8" s="1"/>
  <c r="F28" i="8" s="1"/>
  <c r="B30" i="8"/>
  <c r="C30" i="8" s="1"/>
  <c r="D30" i="8" s="1"/>
  <c r="E30" i="8" s="1"/>
  <c r="F30" i="8" s="1"/>
  <c r="B11" i="8"/>
  <c r="C11" i="8" s="1"/>
  <c r="D11" i="8" s="1"/>
  <c r="E11" i="8" s="1"/>
  <c r="F11" i="8" s="1"/>
  <c r="B17" i="8"/>
  <c r="C17" i="8" s="1"/>
  <c r="D17" i="8" s="1"/>
  <c r="E17" i="8" s="1"/>
  <c r="F17" i="8" s="1"/>
  <c r="P10" i="5"/>
  <c r="B14" i="8"/>
  <c r="C14" i="8" s="1"/>
  <c r="D14" i="8" s="1"/>
  <c r="E14" i="8" s="1"/>
  <c r="F14" i="8" s="1"/>
  <c r="B21" i="8"/>
  <c r="C21" i="8" s="1"/>
  <c r="D21" i="8" s="1"/>
  <c r="E21" i="8" s="1"/>
  <c r="F21" i="8" s="1"/>
  <c r="B22" i="8"/>
  <c r="C22" i="8" s="1"/>
  <c r="D22" i="8" s="1"/>
  <c r="E22" i="8" s="1"/>
  <c r="F22" i="8" s="1"/>
  <c r="B20" i="8"/>
  <c r="C20" i="8" s="1"/>
  <c r="D20" i="8" s="1"/>
  <c r="E20" i="8" s="1"/>
  <c r="F20" i="8" s="1"/>
  <c r="B13" i="8"/>
  <c r="C13" i="8" s="1"/>
  <c r="D13" i="8" s="1"/>
  <c r="E13" i="8" s="1"/>
  <c r="F13" i="8" s="1"/>
  <c r="B23" i="8"/>
  <c r="C23" i="8" s="1"/>
  <c r="D23" i="8" s="1"/>
  <c r="E23" i="8" s="1"/>
  <c r="F23" i="8" s="1"/>
  <c r="B25" i="8"/>
  <c r="C25" i="8" s="1"/>
  <c r="D25" i="8" s="1"/>
  <c r="E25" i="8" s="1"/>
  <c r="F25" i="8" s="1"/>
  <c r="B16" i="8"/>
  <c r="C16" i="8" s="1"/>
  <c r="D16" i="8" s="1"/>
  <c r="E16" i="8" s="1"/>
  <c r="F16" i="8" s="1"/>
  <c r="B15" i="8"/>
  <c r="C15" i="8" s="1"/>
  <c r="D15" i="8" s="1"/>
  <c r="E15" i="8" s="1"/>
  <c r="F15" i="8" s="1"/>
  <c r="B18" i="8"/>
  <c r="C18" i="8" s="1"/>
  <c r="D18" i="8" s="1"/>
  <c r="E18" i="8" s="1"/>
  <c r="F18" i="8" s="1"/>
  <c r="B12" i="8"/>
  <c r="C12" i="8" s="1"/>
  <c r="D12" i="8" s="1"/>
  <c r="E12" i="8" s="1"/>
  <c r="F12" i="8" s="1"/>
  <c r="B19" i="8"/>
  <c r="C19" i="8" s="1"/>
  <c r="D19" i="8" s="1"/>
  <c r="E19" i="8" s="1"/>
  <c r="F19" i="8" s="1"/>
  <c r="B10" i="8"/>
  <c r="C10" i="8" s="1"/>
  <c r="D10" i="8" s="1"/>
  <c r="E10" i="8" s="1"/>
  <c r="F10" i="8" s="1"/>
  <c r="B24" i="8"/>
  <c r="C24" i="8" s="1"/>
  <c r="D24" i="8" s="1"/>
  <c r="E24" i="8" s="1"/>
  <c r="F24" i="8" s="1"/>
  <c r="N27" i="5"/>
  <c r="P27" i="5"/>
  <c r="M27" i="5"/>
  <c r="A2" i="4"/>
  <c r="A2" i="1"/>
  <c r="B9" i="8" l="1"/>
  <c r="O27" i="5"/>
  <c r="B26" i="8"/>
  <c r="C26" i="8" s="1"/>
  <c r="D26" i="8" s="1"/>
  <c r="E26" i="8" s="1"/>
  <c r="F26" i="8" s="1"/>
  <c r="C9" i="8" l="1"/>
  <c r="D9" i="8" s="1"/>
  <c r="E9" i="8" s="1"/>
  <c r="F9" i="8" s="1"/>
</calcChain>
</file>

<file path=xl/sharedStrings.xml><?xml version="1.0" encoding="utf-8"?>
<sst xmlns="http://schemas.openxmlformats.org/spreadsheetml/2006/main" count="1051" uniqueCount="115">
  <si>
    <t>Incentives</t>
  </si>
  <si>
    <t>Investment</t>
  </si>
  <si>
    <t>Bill</t>
  </si>
  <si>
    <t>Savings</t>
  </si>
  <si>
    <t>Administrative</t>
  </si>
  <si>
    <t>Costs</t>
  </si>
  <si>
    <t>Avoided</t>
  </si>
  <si>
    <t>Energy - Capacity</t>
  </si>
  <si>
    <t>(NPV - PRT)</t>
  </si>
  <si>
    <t>(NPV - SOC)</t>
  </si>
  <si>
    <t>Externalities</t>
  </si>
  <si>
    <t>(NPV-SOC)</t>
  </si>
  <si>
    <t>Paid</t>
  </si>
  <si>
    <t>Incremental</t>
  </si>
  <si>
    <t>Program</t>
  </si>
  <si>
    <t>Total</t>
  </si>
  <si>
    <t>MidAmerican Energy Company</t>
  </si>
  <si>
    <t>Participant</t>
  </si>
  <si>
    <t>Test</t>
  </si>
  <si>
    <t>Ratepayer</t>
  </si>
  <si>
    <t>Impact</t>
  </si>
  <si>
    <t>Utility</t>
  </si>
  <si>
    <t>Resource</t>
  </si>
  <si>
    <t>Societal</t>
  </si>
  <si>
    <t>Non-Energy</t>
  </si>
  <si>
    <t>Benefits</t>
  </si>
  <si>
    <t>Estimated</t>
  </si>
  <si>
    <t>Tax Credits</t>
  </si>
  <si>
    <t>B8</t>
  </si>
  <si>
    <t>B5</t>
  </si>
  <si>
    <t>B6</t>
  </si>
  <si>
    <t>B7</t>
  </si>
  <si>
    <t>B9</t>
  </si>
  <si>
    <t>L8</t>
  </si>
  <si>
    <t>M8</t>
  </si>
  <si>
    <t>AH50</t>
  </si>
  <si>
    <t>AH51</t>
  </si>
  <si>
    <t>B10</t>
  </si>
  <si>
    <t>B/C Ratio</t>
  </si>
  <si>
    <t>AB13</t>
  </si>
  <si>
    <t>AC13</t>
  </si>
  <si>
    <t>Ad13</t>
  </si>
  <si>
    <t>Ae13</t>
  </si>
  <si>
    <t>Af13</t>
  </si>
  <si>
    <t>For Validate</t>
  </si>
  <si>
    <t>Calculation</t>
  </si>
  <si>
    <t>NTG</t>
  </si>
  <si>
    <t>Program Number</t>
  </si>
  <si>
    <t>Weighted Average NTG</t>
  </si>
  <si>
    <t>Calculated Columns</t>
  </si>
  <si>
    <t>Program Name</t>
  </si>
  <si>
    <t>Total Units</t>
  </si>
  <si>
    <t>Gross kWh</t>
  </si>
  <si>
    <t>Gross kW</t>
  </si>
  <si>
    <t>Net kWh</t>
  </si>
  <si>
    <t>Net kW</t>
  </si>
  <si>
    <t>Res/NonRes</t>
  </si>
  <si>
    <t>Exhibit C Type</t>
  </si>
  <si>
    <t xml:space="preserve">Net </t>
  </si>
  <si>
    <t xml:space="preserve">Ex- post Net </t>
  </si>
  <si>
    <t>Weighted NTG * RR</t>
  </si>
  <si>
    <t>By Gross kWh</t>
  </si>
  <si>
    <t>By Incremental Cost</t>
  </si>
  <si>
    <t>By NEB</t>
  </si>
  <si>
    <t>NTG * Realization Rate</t>
  </si>
  <si>
    <t>By Avoided Cost NTG</t>
  </si>
  <si>
    <t>By Avoided Cost NTG*RR</t>
  </si>
  <si>
    <t>By Externality NTG</t>
  </si>
  <si>
    <t>By Externality NTG*RR</t>
  </si>
  <si>
    <t>Assumed</t>
  </si>
  <si>
    <t>Ongoing</t>
  </si>
  <si>
    <t>Include in Total Portfolio B/C</t>
  </si>
  <si>
    <t>Included in B/C Calcualtion?</t>
  </si>
  <si>
    <t>Yes</t>
  </si>
  <si>
    <t>2020 Iowa Energy Efficiency</t>
  </si>
  <si>
    <t>By Avoided Cost</t>
  </si>
  <si>
    <t>By Externality</t>
  </si>
  <si>
    <t>Residential Equipment</t>
  </si>
  <si>
    <t>Res</t>
  </si>
  <si>
    <t>Residential Assessment</t>
  </si>
  <si>
    <t>Residential Behavioral</t>
  </si>
  <si>
    <t>No</t>
  </si>
  <si>
    <t>Residential Appliance Recycling</t>
  </si>
  <si>
    <t>Residential Low Income</t>
  </si>
  <si>
    <t>Residential Education</t>
  </si>
  <si>
    <t>Nonresidential Equipment</t>
  </si>
  <si>
    <t>NonRes</t>
  </si>
  <si>
    <t>Nonresidential Energy Solutions</t>
  </si>
  <si>
    <t>Commercial New Construction</t>
  </si>
  <si>
    <t>Income Qualified Multifamily Housing</t>
  </si>
  <si>
    <t>Nonresidential Education</t>
  </si>
  <si>
    <t>Trees</t>
  </si>
  <si>
    <t>Other</t>
  </si>
  <si>
    <t>Assessments</t>
  </si>
  <si>
    <t>Residential Load Management</t>
  </si>
  <si>
    <t>Nonresidential Load Management</t>
  </si>
  <si>
    <t/>
  </si>
  <si>
    <t>Residential Assessment - Kits Only*</t>
  </si>
  <si>
    <t>Nonresidential Equipment - No LED Gas Savings**</t>
  </si>
  <si>
    <t>Commercial New Construction***</t>
  </si>
  <si>
    <t>Total****</t>
  </si>
  <si>
    <t>* Program includes Kits only; Online Assessment is excluded from cost effectiveness</t>
  </si>
  <si>
    <t>** Program is shown for demonstration only and not included in totals or cost effectiveness</t>
  </si>
  <si>
    <t>*** Program results are related to prior-plan accruals - only applicable to the commerical new construction gas program</t>
  </si>
  <si>
    <t xml:space="preserve">**** Total line does not include programs that are excluded from cost effectivness requirements </t>
  </si>
  <si>
    <t xml:space="preserve">Excluded Programs are: </t>
  </si>
  <si>
    <t xml:space="preserve">       Residential Assessment - Online Assessment – Costs of online aseessment, educational offering</t>
  </si>
  <si>
    <t xml:space="preserve">       Residential Behavioral – Costs of educational letters and website, educational program</t>
  </si>
  <si>
    <t xml:space="preserve">       Residential Low Income – Total cost of program delivered to low income persons</t>
  </si>
  <si>
    <t xml:space="preserve">       Education – Total cost excluded, educational program</t>
  </si>
  <si>
    <t xml:space="preserve">       Income Qualified Multifamily – Total cost of program delivered to low income persons</t>
  </si>
  <si>
    <t xml:space="preserve">       Trees – Total cost excluded, tree planting programs</t>
  </si>
  <si>
    <t xml:space="preserve">       Assessments – Total cost excluded. Assessment and oversite</t>
  </si>
  <si>
    <t>*** Program results are related to prior-plan accruals</t>
  </si>
  <si>
    <t>*** Program results are related to prior-plan accruals -gas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</si>
</sst>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4"/>
      <name val="Arial"/>
      <family val="2"/>
    </font>
    <font>
      <sz val="11"/>
      <color theme="4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i/>
      <sz val="11"/>
      <name val="Arial"/>
      <family val="2"/>
    </font>
    <font>
      <sz val="11"/>
      <color theme="4"/>
      <name val="Arial"/>
      <family val="2"/>
    </font>
    <font>
      <i/>
      <sz val="11"/>
      <color theme="4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4" fillId="0" borderId="0"/>
  </cellStyleXfs>
  <cellXfs count="140">
    <xf numFmtId="0" fontId="0" fillId="0" borderId="0" xfId="0"/>
    <xf numFmtId="0" fontId="0" fillId="0" borderId="0" xfId="0" applyFont="1" applyBorder="1"/>
    <xf numFmtId="0" fontId="0" fillId="0" borderId="0" xfId="0" applyAlignment="1">
      <alignment horizontal="right"/>
    </xf>
    <xf numFmtId="0" fontId="1" fillId="0" borderId="0" xfId="0" applyFont="1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3" fillId="0" borderId="0" xfId="0" applyFont="1" applyAlignment="1"/>
    <xf numFmtId="164" fontId="0" fillId="0" borderId="0" xfId="2" applyNumberFormat="1" applyFont="1"/>
    <xf numFmtId="43" fontId="0" fillId="0" borderId="0" xfId="1" applyNumberFormat="1" applyFont="1"/>
    <xf numFmtId="43" fontId="0" fillId="0" borderId="0" xfId="1" applyFont="1"/>
    <xf numFmtId="0" fontId="1" fillId="0" borderId="0" xfId="0" applyFont="1" applyFill="1" applyBorder="1"/>
    <xf numFmtId="164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164" fontId="0" fillId="0" borderId="0" xfId="2" applyNumberFormat="1" applyFont="1" applyBorder="1"/>
    <xf numFmtId="0" fontId="0" fillId="0" borderId="0" xfId="0" applyBorder="1" applyAlignment="1">
      <alignment horizontal="right"/>
    </xf>
    <xf numFmtId="0" fontId="3" fillId="0" borderId="0" xfId="0" applyFont="1" applyBorder="1" applyAlignment="1"/>
    <xf numFmtId="0" fontId="1" fillId="0" borderId="0" xfId="0" applyFont="1"/>
    <xf numFmtId="164" fontId="1" fillId="0" borderId="0" xfId="0" applyNumberFormat="1" applyFont="1"/>
    <xf numFmtId="43" fontId="1" fillId="0" borderId="0" xfId="1" applyFont="1"/>
    <xf numFmtId="164" fontId="0" fillId="0" borderId="0" xfId="2" quotePrefix="1" applyNumberFormat="1" applyFont="1" applyBorder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0" fillId="0" borderId="0" xfId="0" applyFont="1" applyFill="1" applyBorder="1"/>
    <xf numFmtId="164" fontId="0" fillId="0" borderId="0" xfId="2" quotePrefix="1" applyNumberFormat="1" applyFont="1" applyFill="1"/>
    <xf numFmtId="164" fontId="0" fillId="0" borderId="0" xfId="2" quotePrefix="1" applyNumberFormat="1" applyFont="1" applyFill="1" applyBorder="1"/>
    <xf numFmtId="0" fontId="0" fillId="0" borderId="0" xfId="0" applyFill="1" applyBorder="1"/>
    <xf numFmtId="164" fontId="0" fillId="0" borderId="0" xfId="2" applyNumberFormat="1" applyFont="1" applyFill="1" applyBorder="1"/>
    <xf numFmtId="0" fontId="3" fillId="0" borderId="0" xfId="0" applyFont="1" applyFill="1" applyBorder="1" applyAlignment="1"/>
    <xf numFmtId="43" fontId="4" fillId="0" borderId="0" xfId="1" applyFont="1" applyFill="1" applyAlignment="1"/>
    <xf numFmtId="43" fontId="5" fillId="0" borderId="0" xfId="1" applyFont="1" applyFill="1"/>
    <xf numFmtId="43" fontId="4" fillId="0" borderId="0" xfId="1" applyFont="1" applyAlignment="1"/>
    <xf numFmtId="43" fontId="5" fillId="0" borderId="0" xfId="1" applyFont="1"/>
    <xf numFmtId="165" fontId="0" fillId="0" borderId="0" xfId="1" applyNumberFormat="1" applyFont="1" applyBorder="1"/>
    <xf numFmtId="164" fontId="1" fillId="0" borderId="0" xfId="0" applyNumberFormat="1" applyFont="1" applyBorder="1"/>
    <xf numFmtId="43" fontId="1" fillId="0" borderId="0" xfId="1" applyFont="1" applyBorder="1"/>
    <xf numFmtId="0" fontId="3" fillId="0" borderId="0" xfId="0" applyFont="1" applyFill="1" applyAlignment="1"/>
    <xf numFmtId="43" fontId="0" fillId="0" borderId="0" xfId="1" applyFont="1" applyAlignment="1">
      <alignment horizontal="right"/>
    </xf>
    <xf numFmtId="43" fontId="0" fillId="0" borderId="1" xfId="1" applyFont="1" applyBorder="1" applyAlignment="1">
      <alignment horizontal="right"/>
    </xf>
    <xf numFmtId="43" fontId="0" fillId="0" borderId="0" xfId="1" quotePrefix="1" applyFont="1"/>
    <xf numFmtId="43" fontId="3" fillId="0" borderId="0" xfId="1" applyFont="1" applyFill="1" applyAlignment="1"/>
    <xf numFmtId="43" fontId="1" fillId="0" borderId="0" xfId="1" applyFont="1" applyFill="1"/>
    <xf numFmtId="43" fontId="1" fillId="0" borderId="0" xfId="1" applyFont="1" applyFill="1" applyBorder="1"/>
    <xf numFmtId="43" fontId="3" fillId="0" borderId="0" xfId="1" applyFont="1" applyAlignment="1"/>
    <xf numFmtId="0" fontId="6" fillId="0" borderId="0" xfId="0" applyFont="1"/>
    <xf numFmtId="0" fontId="6" fillId="0" borderId="0" xfId="0" applyFont="1" applyFill="1"/>
    <xf numFmtId="0" fontId="7" fillId="0" borderId="1" xfId="0" applyFont="1" applyBorder="1" applyAlignment="1">
      <alignment horizontal="right"/>
    </xf>
    <xf numFmtId="0" fontId="3" fillId="0" borderId="4" xfId="1" applyNumberFormat="1" applyFont="1" applyBorder="1" applyAlignment="1"/>
    <xf numFmtId="0" fontId="3" fillId="0" borderId="5" xfId="0" applyFont="1" applyFill="1" applyBorder="1" applyAlignment="1"/>
    <xf numFmtId="0" fontId="3" fillId="0" borderId="6" xfId="0" applyFont="1" applyFill="1" applyBorder="1" applyAlignment="1"/>
    <xf numFmtId="0" fontId="3" fillId="0" borderId="4" xfId="0" applyFont="1" applyFill="1" applyBorder="1" applyAlignment="1"/>
    <xf numFmtId="0" fontId="4" fillId="0" borderId="4" xfId="1" applyNumberFormat="1" applyFont="1" applyBorder="1" applyAlignment="1"/>
    <xf numFmtId="0" fontId="4" fillId="0" borderId="6" xfId="0" applyFont="1" applyFill="1" applyBorder="1" applyAlignment="1"/>
    <xf numFmtId="0" fontId="4" fillId="0" borderId="5" xfId="0" applyFont="1" applyFill="1" applyBorder="1" applyAlignment="1"/>
    <xf numFmtId="0" fontId="4" fillId="0" borderId="0" xfId="0" applyFont="1" applyFill="1" applyAlignment="1"/>
    <xf numFmtId="0" fontId="4" fillId="0" borderId="4" xfId="0" applyFont="1" applyFill="1" applyBorder="1" applyAlignment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Fill="1"/>
    <xf numFmtId="43" fontId="8" fillId="0" borderId="0" xfId="1" applyFont="1" applyAlignment="1"/>
    <xf numFmtId="43" fontId="0" fillId="0" borderId="0" xfId="1" applyFont="1" applyFill="1"/>
    <xf numFmtId="44" fontId="0" fillId="0" borderId="0" xfId="0" applyNumberFormat="1"/>
    <xf numFmtId="44" fontId="0" fillId="0" borderId="0" xfId="0" applyNumberFormat="1" applyAlignment="1">
      <alignment horizontal="right"/>
    </xf>
    <xf numFmtId="44" fontId="0" fillId="0" borderId="1" xfId="0" applyNumberFormat="1" applyBorder="1" applyAlignment="1">
      <alignment horizontal="right"/>
    </xf>
    <xf numFmtId="44" fontId="0" fillId="0" borderId="0" xfId="2" applyNumberFormat="1" applyFont="1"/>
    <xf numFmtId="164" fontId="6" fillId="0" borderId="0" xfId="2" applyNumberFormat="1" applyFont="1" applyFill="1"/>
    <xf numFmtId="164" fontId="7" fillId="0" borderId="0" xfId="2" applyNumberFormat="1" applyFont="1"/>
    <xf numFmtId="164" fontId="0" fillId="0" borderId="0" xfId="2" applyNumberFormat="1" applyFont="1" applyFill="1"/>
    <xf numFmtId="164" fontId="0" fillId="0" borderId="0" xfId="2" applyNumberFormat="1" applyFont="1" applyFill="1" applyAlignment="1">
      <alignment horizontal="right"/>
    </xf>
    <xf numFmtId="164" fontId="0" fillId="0" borderId="1" xfId="2" applyNumberFormat="1" applyFont="1" applyFill="1" applyBorder="1" applyAlignment="1">
      <alignment horizontal="right"/>
    </xf>
    <xf numFmtId="164" fontId="6" fillId="0" borderId="0" xfId="2" applyNumberFormat="1" applyFont="1"/>
    <xf numFmtId="164" fontId="0" fillId="0" borderId="0" xfId="2" applyNumberFormat="1" applyFont="1" applyAlignment="1">
      <alignment horizontal="right"/>
    </xf>
    <xf numFmtId="164" fontId="0" fillId="0" borderId="0" xfId="2" applyNumberFormat="1" applyFont="1" applyBorder="1" applyAlignment="1">
      <alignment horizontal="right"/>
    </xf>
    <xf numFmtId="164" fontId="0" fillId="0" borderId="1" xfId="2" applyNumberFormat="1" applyFont="1" applyBorder="1" applyAlignment="1">
      <alignment horizontal="right"/>
    </xf>
    <xf numFmtId="43" fontId="9" fillId="0" borderId="0" xfId="1" applyFont="1"/>
    <xf numFmtId="0" fontId="10" fillId="0" borderId="0" xfId="0" applyFont="1"/>
    <xf numFmtId="43" fontId="10" fillId="0" borderId="0" xfId="1" applyFont="1"/>
    <xf numFmtId="43" fontId="9" fillId="0" borderId="0" xfId="1" applyFont="1" applyFill="1"/>
    <xf numFmtId="0" fontId="10" fillId="0" borderId="0" xfId="0" applyFont="1" applyFill="1"/>
    <xf numFmtId="43" fontId="10" fillId="0" borderId="0" xfId="1" applyFont="1" applyFill="1"/>
    <xf numFmtId="43" fontId="11" fillId="0" borderId="6" xfId="1" applyFont="1" applyBorder="1"/>
    <xf numFmtId="43" fontId="11" fillId="0" borderId="5" xfId="1" applyFont="1" applyBorder="1"/>
    <xf numFmtId="0" fontId="12" fillId="0" borderId="0" xfId="0" applyFont="1"/>
    <xf numFmtId="43" fontId="13" fillId="0" borderId="6" xfId="1" applyFont="1" applyBorder="1"/>
    <xf numFmtId="43" fontId="13" fillId="0" borderId="5" xfId="1" applyFont="1" applyBorder="1"/>
    <xf numFmtId="43" fontId="12" fillId="0" borderId="0" xfId="1" applyFont="1"/>
    <xf numFmtId="44" fontId="0" fillId="0" borderId="0" xfId="2" applyFont="1"/>
    <xf numFmtId="44" fontId="0" fillId="0" borderId="0" xfId="2" applyFont="1" applyAlignment="1">
      <alignment horizontal="right"/>
    </xf>
    <xf numFmtId="44" fontId="0" fillId="0" borderId="1" xfId="2" applyFont="1" applyBorder="1" applyAlignment="1">
      <alignment horizontal="right"/>
    </xf>
    <xf numFmtId="44" fontId="0" fillId="0" borderId="0" xfId="2" applyFont="1" applyBorder="1" applyAlignment="1">
      <alignment horizontal="right"/>
    </xf>
    <xf numFmtId="0" fontId="0" fillId="0" borderId="0" xfId="0" applyNumberFormat="1" applyFont="1" applyBorder="1"/>
    <xf numFmtId="0" fontId="0" fillId="0" borderId="0" xfId="0" applyNumberFormat="1"/>
    <xf numFmtId="0" fontId="0" fillId="0" borderId="1" xfId="0" applyNumberFormat="1" applyBorder="1"/>
    <xf numFmtId="0" fontId="0" fillId="0" borderId="0" xfId="1" applyNumberFormat="1" applyFont="1"/>
    <xf numFmtId="0" fontId="0" fillId="0" borderId="0" xfId="1" applyNumberFormat="1" applyFont="1" applyBorder="1"/>
    <xf numFmtId="0" fontId="1" fillId="0" borderId="0" xfId="1" applyNumberFormat="1" applyFont="1" applyBorder="1"/>
    <xf numFmtId="0" fontId="1" fillId="0" borderId="0" xfId="1" applyNumberFormat="1" applyFont="1"/>
    <xf numFmtId="43" fontId="5" fillId="0" borderId="1" xfId="1" applyFont="1" applyFill="1" applyBorder="1"/>
    <xf numFmtId="43" fontId="12" fillId="0" borderId="0" xfId="1" applyFont="1" applyFill="1"/>
    <xf numFmtId="0" fontId="3" fillId="0" borderId="0" xfId="0" applyFont="1" applyAlignment="1">
      <alignment horizontal="center"/>
    </xf>
    <xf numFmtId="0" fontId="14" fillId="0" borderId="0" xfId="3" applyAlignment="1">
      <alignment horizontal="right"/>
    </xf>
    <xf numFmtId="0" fontId="14" fillId="0" borderId="0" xfId="3" applyBorder="1" applyAlignment="1">
      <alignment horizontal="right"/>
    </xf>
    <xf numFmtId="0" fontId="16" fillId="0" borderId="0" xfId="0" applyFont="1"/>
    <xf numFmtId="165" fontId="0" fillId="0" borderId="0" xfId="1" applyNumberFormat="1" applyFont="1"/>
    <xf numFmtId="0" fontId="15" fillId="0" borderId="1" xfId="0" applyFont="1" applyBorder="1"/>
    <xf numFmtId="165" fontId="15" fillId="0" borderId="1" xfId="1" applyNumberFormat="1" applyFont="1" applyBorder="1" applyAlignment="1">
      <alignment horizontal="left"/>
    </xf>
    <xf numFmtId="43" fontId="15" fillId="0" borderId="1" xfId="1" applyFont="1" applyBorder="1" applyAlignment="1">
      <alignment horizontal="left"/>
    </xf>
    <xf numFmtId="43" fontId="15" fillId="0" borderId="1" xfId="1" applyFont="1" applyBorder="1"/>
    <xf numFmtId="0" fontId="15" fillId="0" borderId="2" xfId="0" applyFont="1" applyBorder="1"/>
    <xf numFmtId="43" fontId="15" fillId="0" borderId="3" xfId="1" applyFont="1" applyBorder="1" applyAlignment="1">
      <alignment horizontal="left"/>
    </xf>
    <xf numFmtId="43" fontId="5" fillId="0" borderId="1" xfId="1" applyFont="1" applyBorder="1" applyAlignment="1">
      <alignment horizontal="right"/>
    </xf>
    <xf numFmtId="43" fontId="5" fillId="0" borderId="0" xfId="0" applyNumberFormat="1" applyFont="1" applyFill="1"/>
    <xf numFmtId="43" fontId="5" fillId="0" borderId="0" xfId="0" applyNumberFormat="1" applyFont="1"/>
    <xf numFmtId="0" fontId="3" fillId="0" borderId="0" xfId="0" applyFont="1" applyFill="1" applyAlignment="1">
      <alignment horizontal="center"/>
    </xf>
    <xf numFmtId="43" fontId="15" fillId="0" borderId="0" xfId="1" applyFont="1" applyBorder="1" applyAlignment="1">
      <alignment horizontal="center"/>
    </xf>
    <xf numFmtId="43" fontId="0" fillId="0" borderId="0" xfId="1" applyFont="1" applyBorder="1" applyAlignment="1">
      <alignment horizontal="right"/>
    </xf>
    <xf numFmtId="43" fontId="18" fillId="0" borderId="0" xfId="0" applyNumberFormat="1" applyFont="1" applyFill="1"/>
    <xf numFmtId="43" fontId="18" fillId="0" borderId="0" xfId="0" applyNumberFormat="1" applyFont="1"/>
    <xf numFmtId="0" fontId="0" fillId="0" borderId="9" xfId="0" applyFont="1" applyFill="1" applyBorder="1"/>
    <xf numFmtId="164" fontId="0" fillId="0" borderId="9" xfId="2" quotePrefix="1" applyNumberFormat="1" applyFont="1" applyFill="1" applyBorder="1"/>
    <xf numFmtId="0" fontId="0" fillId="0" borderId="9" xfId="0" applyFont="1" applyBorder="1"/>
    <xf numFmtId="164" fontId="0" fillId="0" borderId="9" xfId="2" applyNumberFormat="1" applyFont="1" applyBorder="1"/>
    <xf numFmtId="164" fontId="0" fillId="0" borderId="9" xfId="2" quotePrefix="1" applyNumberFormat="1" applyFont="1" applyBorder="1"/>
    <xf numFmtId="0" fontId="0" fillId="0" borderId="9" xfId="0" applyBorder="1"/>
    <xf numFmtId="0" fontId="0" fillId="0" borderId="9" xfId="0" applyFill="1" applyBorder="1"/>
    <xf numFmtId="0" fontId="0" fillId="0" borderId="9" xfId="0" applyNumberFormat="1" applyFont="1" applyBorder="1"/>
    <xf numFmtId="0" fontId="0" fillId="0" borderId="9" xfId="0" applyNumberFormat="1" applyBorder="1"/>
    <xf numFmtId="43" fontId="0" fillId="0" borderId="9" xfId="1" quotePrefix="1" applyFont="1" applyBorder="1"/>
    <xf numFmtId="0" fontId="0" fillId="0" borderId="9" xfId="1" applyNumberFormat="1" applyFont="1" applyBorder="1"/>
    <xf numFmtId="43" fontId="0" fillId="0" borderId="9" xfId="1" applyFont="1" applyBorder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43" fontId="17" fillId="0" borderId="7" xfId="1" applyFont="1" applyBorder="1" applyAlignment="1">
      <alignment horizontal="center"/>
    </xf>
    <xf numFmtId="43" fontId="17" fillId="0" borderId="8" xfId="1" applyFont="1" applyBorder="1" applyAlignment="1">
      <alignment horizontal="center"/>
    </xf>
    <xf numFmtId="43" fontId="17" fillId="0" borderId="6" xfId="1" applyFont="1" applyBorder="1" applyAlignment="1">
      <alignment horizontal="center"/>
    </xf>
    <xf numFmtId="43" fontId="15" fillId="0" borderId="7" xfId="1" applyFont="1" applyBorder="1" applyAlignment="1">
      <alignment horizontal="center"/>
    </xf>
    <xf numFmtId="43" fontId="15" fillId="0" borderId="8" xfId="1" applyFont="1" applyBorder="1" applyAlignment="1">
      <alignment horizontal="center"/>
    </xf>
    <xf numFmtId="43" fontId="15" fillId="0" borderId="6" xfId="1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" xfId="3" xr:uid="{05FF7664-031E-4531-9C72-1B0B39996066}"/>
  </cellStyles>
  <dxfs count="44">
    <dxf>
      <border>
        <top style="thin">
          <color auto="1"/>
        </top>
        <vertical/>
        <horizontal/>
      </border>
    </dxf>
    <dxf>
      <fill>
        <patternFill>
          <bgColor rgb="FFFFFF00"/>
        </patternFill>
      </fill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fill>
        <patternFill>
          <bgColor rgb="FFFFFF00"/>
        </patternFill>
      </fill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fill>
        <patternFill>
          <bgColor rgb="FFFFFF00"/>
        </patternFill>
      </fill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fill>
        <patternFill>
          <bgColor rgb="FFFFFF00"/>
        </patternFill>
      </fill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fill>
        <patternFill>
          <bgColor rgb="FFFFFF00"/>
        </patternFill>
      </fill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theme/theme1.xml" Type="http://schemas.openxmlformats.org/officeDocument/2006/relationships/theme"/><Relationship Id="rId13" Target="styles.xml" Type="http://schemas.openxmlformats.org/officeDocument/2006/relationships/styles"/><Relationship Id="rId14" Target="sharedStrings.xml" Type="http://schemas.openxmlformats.org/officeDocument/2006/relationships/sharedStrings"/><Relationship Id="rId15" Target="calcChain.xml" Type="http://schemas.openxmlformats.org/officeDocument/2006/relationships/calcChain"/><Relationship Id="rId16" Target="../customXml/item1.xml" Type="http://schemas.openxmlformats.org/officeDocument/2006/relationships/customXml"/><Relationship Id="rId17" Target="../customXml/item2.xml" Type="http://schemas.openxmlformats.org/officeDocument/2006/relationships/customXml"/><Relationship Id="rId18" Target="../customXml/item3.xml" Type="http://schemas.openxmlformats.org/officeDocument/2006/relationships/customXml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drawings/_rels/drawing1.xml.rels><?xml version="1.0" encoding="UTF-8" standalone="no"?><Relationships xmlns="http://schemas.openxmlformats.org/package/2006/relationships"><Relationship Id="rId1" Target="../media/image1.png" Type="http://schemas.openxmlformats.org/officeDocument/2006/relationships/image"/></Relationships>
</file>

<file path=xl/drawings/_rels/drawing10.xml.rels><?xml version="1.0" encoding="UTF-8" standalone="no"?><Relationships xmlns="http://schemas.openxmlformats.org/package/2006/relationships"><Relationship Id="rId1" Target="../media/image10.png" Type="http://schemas.openxmlformats.org/officeDocument/2006/relationships/image"/></Relationships>
</file>

<file path=xl/drawings/_rels/drawing11.xml.rels><?xml version="1.0" encoding="UTF-8" standalone="no"?><Relationships xmlns="http://schemas.openxmlformats.org/package/2006/relationships"><Relationship Id="rId1" Target="../media/image11.png" Type="http://schemas.openxmlformats.org/officeDocument/2006/relationships/image"/></Relationships>
</file>

<file path=xl/drawings/_rels/drawing2.xml.rels><?xml version="1.0" encoding="UTF-8" standalone="no"?><Relationships xmlns="http://schemas.openxmlformats.org/package/2006/relationships"><Relationship Id="rId1" Target="../media/image2.png" Type="http://schemas.openxmlformats.org/officeDocument/2006/relationships/image"/></Relationships>
</file>

<file path=xl/drawings/_rels/drawing3.xml.rels><?xml version="1.0" encoding="UTF-8" standalone="no"?><Relationships xmlns="http://schemas.openxmlformats.org/package/2006/relationships"><Relationship Id="rId1" Target="../media/image3.png" Type="http://schemas.openxmlformats.org/officeDocument/2006/relationships/image"/></Relationships>
</file>

<file path=xl/drawings/_rels/drawing4.xml.rels><?xml version="1.0" encoding="UTF-8" standalone="no"?><Relationships xmlns="http://schemas.openxmlformats.org/package/2006/relationships"><Relationship Id="rId1" Target="../media/image4.png" Type="http://schemas.openxmlformats.org/officeDocument/2006/relationships/image"/></Relationships>
</file>

<file path=xl/drawings/_rels/drawing5.xml.rels><?xml version="1.0" encoding="UTF-8" standalone="no"?><Relationships xmlns="http://schemas.openxmlformats.org/package/2006/relationships"><Relationship Id="rId1" Target="../media/image5.png" Type="http://schemas.openxmlformats.org/officeDocument/2006/relationships/image"/></Relationships>
</file>

<file path=xl/drawings/_rels/drawing6.xml.rels><?xml version="1.0" encoding="UTF-8" standalone="no"?><Relationships xmlns="http://schemas.openxmlformats.org/package/2006/relationships"><Relationship Id="rId1" Target="../media/image6.png" Type="http://schemas.openxmlformats.org/officeDocument/2006/relationships/image"/></Relationships>
</file>

<file path=xl/drawings/_rels/drawing7.xml.rels><?xml version="1.0" encoding="UTF-8" standalone="no"?><Relationships xmlns="http://schemas.openxmlformats.org/package/2006/relationships"><Relationship Id="rId1" Target="../media/image7.png" Type="http://schemas.openxmlformats.org/officeDocument/2006/relationships/image"/></Relationships>
</file>

<file path=xl/drawings/_rels/drawing8.xml.rels><?xml version="1.0" encoding="UTF-8" standalone="no"?><Relationships xmlns="http://schemas.openxmlformats.org/package/2006/relationships"><Relationship Id="rId1" Target="../media/image8.png" Type="http://schemas.openxmlformats.org/officeDocument/2006/relationships/image"/></Relationships>
</file>

<file path=xl/drawings/_rels/drawing9.xml.rels><?xml version="1.0" encoding="UTF-8" standalone="no"?><Relationships xmlns="http://schemas.openxmlformats.org/package/2006/relationships"><Relationship Id="rId1" Target="../media/image9.pn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1</xdr:col>
      <xdr:colOff>951869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885177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4</xdr:col>
      <xdr:colOff>370665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113800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113800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1</xdr:col>
      <xdr:colOff>951869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1</xdr:col>
      <xdr:colOff>723139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1</xdr:col>
      <xdr:colOff>580378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770812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275578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1</xdr:col>
      <xdr:colOff>723139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10.xml.rels><?xml version="1.0" encoding="UTF-8" standalone="no"?><Relationships xmlns="http://schemas.openxmlformats.org/package/2006/relationships"><Relationship Id="rId1" Target="../printerSettings/printerSettings10.bin" Type="http://schemas.openxmlformats.org/officeDocument/2006/relationships/printerSettings"/><Relationship Id="rId2" Target="../drawings/drawing10.xml" Type="http://schemas.openxmlformats.org/officeDocument/2006/relationships/drawing"/></Relationships>
</file>

<file path=xl/worksheets/_rels/sheet11.xml.rels><?xml version="1.0" encoding="UTF-8" standalone="no"?><Relationships xmlns="http://schemas.openxmlformats.org/package/2006/relationships"><Relationship Id="rId1" Target="../printerSettings/printerSettings11.bin" Type="http://schemas.openxmlformats.org/officeDocument/2006/relationships/printerSettings"/><Relationship Id="rId2" Target="../drawings/drawing11.xml" Type="http://schemas.openxmlformats.org/officeDocument/2006/relationships/drawing"/></Relationships>
</file>

<file path=xl/worksheets/_rels/sheet2.xml.rels><?xml version="1.0" encoding="UTF-8" standalone="no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2.xml" Type="http://schemas.openxmlformats.org/officeDocument/2006/relationships/drawing"/></Relationships>
</file>

<file path=xl/worksheets/_rels/sheet3.xml.rels><?xml version="1.0" encoding="UTF-8" standalone="no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drawing3.xml" Type="http://schemas.openxmlformats.org/officeDocument/2006/relationships/drawing"/></Relationships>
</file>

<file path=xl/worksheets/_rels/sheet4.xml.rels><?xml version="1.0" encoding="UTF-8" standalone="no"?><Relationships xmlns="http://schemas.openxmlformats.org/package/2006/relationships"><Relationship Id="rId1" Target="../printerSettings/printerSettings4.bin" Type="http://schemas.openxmlformats.org/officeDocument/2006/relationships/printerSettings"/><Relationship Id="rId2" Target="../drawings/drawing4.xml" Type="http://schemas.openxmlformats.org/officeDocument/2006/relationships/drawing"/></Relationships>
</file>

<file path=xl/worksheets/_rels/sheet5.xml.rels><?xml version="1.0" encoding="UTF-8" standalone="no"?><Relationships xmlns="http://schemas.openxmlformats.org/package/2006/relationships"><Relationship Id="rId1" Target="../printerSettings/printerSettings5.bin" Type="http://schemas.openxmlformats.org/officeDocument/2006/relationships/printerSettings"/><Relationship Id="rId2" Target="../drawings/drawing5.xml" Type="http://schemas.openxmlformats.org/officeDocument/2006/relationships/drawing"/></Relationships>
</file>

<file path=xl/worksheets/_rels/sheet6.xml.rels><?xml version="1.0" encoding="UTF-8" standalone="no"?><Relationships xmlns="http://schemas.openxmlformats.org/package/2006/relationships"><Relationship Id="rId1" Target="../printerSettings/printerSettings6.bin" Type="http://schemas.openxmlformats.org/officeDocument/2006/relationships/printerSettings"/><Relationship Id="rId2" Target="../drawings/drawing6.xml" Type="http://schemas.openxmlformats.org/officeDocument/2006/relationships/drawing"/></Relationships>
</file>

<file path=xl/worksheets/_rels/sheet7.xml.rels><?xml version="1.0" encoding="UTF-8" standalone="no"?><Relationships xmlns="http://schemas.openxmlformats.org/package/2006/relationships"><Relationship Id="rId1" Target="../printerSettings/printerSettings7.bin" Type="http://schemas.openxmlformats.org/officeDocument/2006/relationships/printerSettings"/><Relationship Id="rId2" Target="../drawings/drawing7.xml" Type="http://schemas.openxmlformats.org/officeDocument/2006/relationships/drawing"/></Relationships>
</file>

<file path=xl/worksheets/_rels/sheet8.xml.rels><?xml version="1.0" encoding="UTF-8" standalone="no"?><Relationships xmlns="http://schemas.openxmlformats.org/package/2006/relationships"><Relationship Id="rId1" Target="../printerSettings/printerSettings8.bin" Type="http://schemas.openxmlformats.org/officeDocument/2006/relationships/printerSettings"/><Relationship Id="rId2" Target="../drawings/drawing8.xml" Type="http://schemas.openxmlformats.org/officeDocument/2006/relationships/drawing"/></Relationships>
</file>

<file path=xl/worksheets/_rels/sheet9.xml.rels><?xml version="1.0" encoding="UTF-8" standalone="no"?><Relationships xmlns="http://schemas.openxmlformats.org/package/2006/relationships"><Relationship Id="rId1" Target="../printerSettings/printerSettings9.bin" Type="http://schemas.openxmlformats.org/officeDocument/2006/relationships/printerSettings"/><Relationship Id="rId2" Target="../drawings/drawing9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pageSetUpPr fitToPage="1"/>
  </sheetPr>
  <dimension ref="A2:I82"/>
  <sheetViews>
    <sheetView tabSelected="1" showRuler="0" view="pageLayout" zoomScale="80" zoomScaleNormal="100" zoomScalePageLayoutView="80" workbookViewId="0">
      <selection activeCell="B11" sqref="B11"/>
    </sheetView>
  </sheetViews>
  <sheetFormatPr defaultRowHeight="15" x14ac:dyDescent="0.25"/>
  <cols>
    <col min="1" max="1" customWidth="true" style="95" width="45.85546875" collapsed="false"/>
    <col min="2" max="6" customWidth="true" style="9" width="14.7109375" collapsed="false"/>
  </cols>
  <sheetData>
    <row r="2" spans="1:9" s="77" customFormat="1" ht="15.6" customHeight="1" x14ac:dyDescent="0.25">
      <c r="A2" s="132" t="s">
        <v>16</v>
      </c>
      <c r="B2" s="132"/>
      <c r="C2" s="132"/>
      <c r="D2" s="132"/>
      <c r="E2" s="132"/>
      <c r="F2" s="132"/>
      <c r="G2" s="6"/>
      <c r="H2" s="6"/>
      <c r="I2" s="6"/>
    </row>
    <row r="3" spans="1:9" s="77" customFormat="1" ht="15.6" customHeight="1" x14ac:dyDescent="0.25">
      <c r="A3" s="132" t="s">
        <v>74</v>
      </c>
      <c r="B3" s="132"/>
      <c r="C3" s="132"/>
      <c r="D3" s="132"/>
      <c r="E3" s="132"/>
      <c r="F3" s="132"/>
      <c r="G3" s="6"/>
      <c r="H3" s="6"/>
      <c r="I3" s="6"/>
    </row>
    <row r="4" spans="1:9" s="77" customFormat="1" ht="15.6" customHeight="1" x14ac:dyDescent="0.25">
      <c r="A4" s="132" t="str">
        <f>'Electric Inputs - Gross'!M2&amp;"Benefit/Cost Statistics - Total (Gas and Electric Non-Curtailment)"</f>
        <v>Benefit/Cost Statistics - Total (Gas and Electric Non-Curtailment)</v>
      </c>
      <c r="B4" s="132"/>
      <c r="C4" s="132"/>
      <c r="D4" s="132"/>
      <c r="E4" s="132"/>
      <c r="F4" s="132"/>
      <c r="G4" s="6"/>
      <c r="H4" s="6"/>
      <c r="I4" s="6"/>
    </row>
    <row r="5" spans="1:9" x14ac:dyDescent="0.25">
      <c r="A5"/>
      <c r="B5" s="63"/>
      <c r="C5" s="63"/>
      <c r="D5" s="63"/>
      <c r="E5" s="63"/>
      <c r="F5" s="64"/>
    </row>
    <row r="6" spans="1:9" ht="14.45" customHeight="1" x14ac:dyDescent="0.25">
      <c r="A6"/>
      <c r="B6" s="63"/>
      <c r="C6" s="64" t="s">
        <v>19</v>
      </c>
      <c r="D6" s="63"/>
      <c r="E6" s="64" t="s">
        <v>15</v>
      </c>
      <c r="F6" s="64"/>
    </row>
    <row r="7" spans="1:9" ht="14.45" customHeight="1" x14ac:dyDescent="0.25">
      <c r="A7"/>
      <c r="B7" s="64" t="s">
        <v>17</v>
      </c>
      <c r="C7" s="64" t="s">
        <v>20</v>
      </c>
      <c r="D7" s="64" t="s">
        <v>21</v>
      </c>
      <c r="E7" s="64" t="s">
        <v>22</v>
      </c>
      <c r="F7" s="64" t="s">
        <v>23</v>
      </c>
    </row>
    <row r="8" spans="1:9" ht="14.45" customHeight="1" x14ac:dyDescent="0.25">
      <c r="A8" s="94" t="s">
        <v>14</v>
      </c>
      <c r="B8" s="65" t="s">
        <v>18</v>
      </c>
      <c r="C8" s="65" t="s">
        <v>18</v>
      </c>
      <c r="D8" s="65" t="s">
        <v>18</v>
      </c>
      <c r="E8" s="65" t="s">
        <v>18</v>
      </c>
      <c r="F8" s="65" t="s">
        <v>18</v>
      </c>
    </row>
    <row r="9" spans="1:9" ht="14.45" customHeight="1" x14ac:dyDescent="0.25">
      <c r="A9" s="96" t="str">
        <f>IF('Combined Inputs'!A10="","",'Combined Inputs'!A10)</f>
        <v>Residential Equipment</v>
      </c>
      <c r="B9" s="9">
        <f>IF(A9="","",INDEX('Combined Inputs'!L:L,MATCH($A9,'Combined Inputs'!$A:$A,0)))</f>
        <v>1.0779756491385792</v>
      </c>
      <c r="C9" s="9">
        <f>IF(B9="","",INDEX('Combined Inputs'!M:M,MATCH($A9,'Combined Inputs'!$A:$A,0)))</f>
        <v>0.82627138332807049</v>
      </c>
      <c r="D9" s="9">
        <f>IF(C9="","",INDEX('Combined Inputs'!N:N,MATCH($A9,'Combined Inputs'!$A:$A,0)))</f>
        <v>2.3204347133304832</v>
      </c>
      <c r="E9" s="9">
        <f>IF(D9="","",INDEX('Combined Inputs'!O:O,MATCH($A9,'Combined Inputs'!$A:$A,0)))</f>
        <v>0.88583687792278631</v>
      </c>
      <c r="F9" s="9">
        <f>IF(E9="","",INDEX('Combined Inputs'!P:P,MATCH($A9,'Combined Inputs'!$A:$A,0)))</f>
        <v>1.4310625936643373</v>
      </c>
      <c r="G9" s="11"/>
    </row>
    <row r="10" spans="1:9" ht="14.45" customHeight="1" x14ac:dyDescent="0.25">
      <c r="A10" s="96" t="str">
        <f>IF('Combined Inputs'!A11="","",'Combined Inputs'!A11)</f>
        <v>Residential Assessment</v>
      </c>
      <c r="B10" s="9">
        <f>IF(A10="","",INDEX('Combined Inputs'!L:L,MATCH($A10,'Combined Inputs'!$A:$A,0)))</f>
        <v>6.4036438686832566</v>
      </c>
      <c r="C10" s="9">
        <f>IF(B10="","",INDEX('Combined Inputs'!M:M,MATCH($A10,'Combined Inputs'!$A:$A,0)))</f>
        <v>0.35976731937278356</v>
      </c>
      <c r="D10" s="9">
        <f>IF(C10="","",INDEX('Combined Inputs'!N:N,MATCH($A10,'Combined Inputs'!$A:$A,0)))</f>
        <v>0.90249990773300204</v>
      </c>
      <c r="E10" s="9">
        <f>IF(D10="","",INDEX('Combined Inputs'!O:O,MATCH($A10,'Combined Inputs'!$A:$A,0)))</f>
        <v>3.4392506387698698</v>
      </c>
      <c r="F10" s="9">
        <f>IF(E10="","",INDEX('Combined Inputs'!P:P,MATCH($A10,'Combined Inputs'!$A:$A,0)))</f>
        <v>4.2095618734327296</v>
      </c>
      <c r="G10" s="11"/>
    </row>
    <row r="11" spans="1:9" ht="14.45" customHeight="1" x14ac:dyDescent="0.25">
      <c r="A11" s="96" t="str">
        <f>IF('Combined Inputs'!A12="","",'Combined Inputs'!A12)</f>
        <v>Residential Assessment - Kits Only*</v>
      </c>
      <c r="B11" s="9">
        <f>IF(A11="","",INDEX('Combined Inputs'!L:L,MATCH($A11,'Combined Inputs'!$A:$A,0)))</f>
        <v>7.7577753497977922</v>
      </c>
      <c r="C11" s="9">
        <f>IF(B11="","",INDEX('Combined Inputs'!M:M,MATCH($A11,'Combined Inputs'!$A:$A,0)))</f>
        <v>0.4041885948338334</v>
      </c>
      <c r="D11" s="9">
        <f>IF(C11="","",INDEX('Combined Inputs'!N:N,MATCH($A11,'Combined Inputs'!$A:$A,0)))</f>
        <v>1.2460257825198806</v>
      </c>
      <c r="E11" s="9">
        <f>IF(D11="","",INDEX('Combined Inputs'!O:O,MATCH($A11,'Combined Inputs'!$A:$A,0)))</f>
        <v>4.7483605612988375</v>
      </c>
      <c r="F11" s="9">
        <f>IF(E11="","",INDEX('Combined Inputs'!P:P,MATCH($A11,'Combined Inputs'!$A:$A,0)))</f>
        <v>5.8118816217781077</v>
      </c>
      <c r="G11" s="11"/>
    </row>
    <row r="12" spans="1:9" ht="14.45" customHeight="1" x14ac:dyDescent="0.25">
      <c r="A12" s="96" t="str">
        <f>IF('Combined Inputs'!A13="","",'Combined Inputs'!A13)</f>
        <v>Residential Behavioral</v>
      </c>
      <c r="B12" s="9">
        <f>IF(A12="","",INDEX('Combined Inputs'!L:L,MATCH($A12,'Combined Inputs'!$A:$A,0)))</f>
        <v>5.4919982652169432</v>
      </c>
      <c r="C12" s="9">
        <f>IF(B12="","",INDEX('Combined Inputs'!M:M,MATCH($A12,'Combined Inputs'!$A:$A,0)))</f>
        <v>0.6835759440684962</v>
      </c>
      <c r="D12" s="9">
        <f>IF(C12="","",INDEX('Combined Inputs'!N:N,MATCH($A12,'Combined Inputs'!$A:$A,0)))</f>
        <v>2.7338524449123791</v>
      </c>
      <c r="E12" s="9">
        <f>IF(D12="","",INDEX('Combined Inputs'!O:O,MATCH($A12,'Combined Inputs'!$A:$A,0)))</f>
        <v>2.7338524449123791</v>
      </c>
      <c r="F12" s="9">
        <f>IF(E12="","",INDEX('Combined Inputs'!P:P,MATCH($A12,'Combined Inputs'!$A:$A,0)))</f>
        <v>3.0072376996800556</v>
      </c>
      <c r="G12" s="11"/>
    </row>
    <row r="13" spans="1:9" ht="14.45" customHeight="1" x14ac:dyDescent="0.25">
      <c r="A13" s="96" t="str">
        <f>IF('Combined Inputs'!A14="","",'Combined Inputs'!A14)</f>
        <v>Residential Appliance Recycling</v>
      </c>
      <c r="B13" s="9">
        <f>IF(A13="","",INDEX('Combined Inputs'!L:L,MATCH($A13,'Combined Inputs'!$A:$A,0)))</f>
        <v>4.1628515891723596</v>
      </c>
      <c r="C13" s="9">
        <f>IF(B13="","",INDEX('Combined Inputs'!M:M,MATCH($A13,'Combined Inputs'!$A:$A,0)))</f>
        <v>0.41729296070851923</v>
      </c>
      <c r="D13" s="9">
        <f>IF(C13="","",INDEX('Combined Inputs'!N:N,MATCH($A13,'Combined Inputs'!$A:$A,0)))</f>
        <v>1.6029421184478012</v>
      </c>
      <c r="E13" s="9">
        <f>IF(D13="","",INDEX('Combined Inputs'!O:O,MATCH($A13,'Combined Inputs'!$A:$A,0)))</f>
        <v>1.6029421184478012</v>
      </c>
      <c r="F13" s="9">
        <f>IF(E13="","",INDEX('Combined Inputs'!P:P,MATCH($A13,'Combined Inputs'!$A:$A,0)))</f>
        <v>2.0773364641894312</v>
      </c>
      <c r="G13" s="11"/>
    </row>
    <row r="14" spans="1:9" ht="14.45" customHeight="1" x14ac:dyDescent="0.25">
      <c r="A14" s="96" t="str">
        <f>IF('Combined Inputs'!A15="","",'Combined Inputs'!A15)</f>
        <v>Residential Low Income</v>
      </c>
      <c r="B14" s="9">
        <f>IF(A14="","",INDEX('Combined Inputs'!L:L,MATCH($A14,'Combined Inputs'!$A:$A,0)))</f>
        <v>2.5934288879818843</v>
      </c>
      <c r="C14" s="9">
        <f>IF(B14="","",INDEX('Combined Inputs'!M:M,MATCH($A14,'Combined Inputs'!$A:$A,0)))</f>
        <v>0.32850097350979462</v>
      </c>
      <c r="D14" s="9">
        <f>IF(C14="","",INDEX('Combined Inputs'!N:N,MATCH($A14,'Combined Inputs'!$A:$A,0)))</f>
        <v>0.80726710575324812</v>
      </c>
      <c r="E14" s="9">
        <f>IF(D14="","",INDEX('Combined Inputs'!O:O,MATCH($A14,'Combined Inputs'!$A:$A,0)))</f>
        <v>0.80726710575324812</v>
      </c>
      <c r="F14" s="9">
        <f>IF(E14="","",INDEX('Combined Inputs'!P:P,MATCH($A14,'Combined Inputs'!$A:$A,0)))</f>
        <v>1.234848384292055</v>
      </c>
      <c r="G14" s="11"/>
    </row>
    <row r="15" spans="1:9" ht="14.45" customHeight="1" x14ac:dyDescent="0.25">
      <c r="A15" s="96" t="str">
        <f>IF('Combined Inputs'!A16="","",'Combined Inputs'!A16)</f>
        <v>Residential Education</v>
      </c>
      <c r="B15" s="9">
        <f>IF(A15="","",INDEX('Combined Inputs'!L:L,MATCH($A15,'Combined Inputs'!$A:$A,0)))</f>
        <v>0</v>
      </c>
      <c r="C15" s="9">
        <f>IF(B15="","",INDEX('Combined Inputs'!M:M,MATCH($A15,'Combined Inputs'!$A:$A,0)))</f>
        <v>0</v>
      </c>
      <c r="D15" s="9">
        <f>IF(C15="","",INDEX('Combined Inputs'!N:N,MATCH($A15,'Combined Inputs'!$A:$A,0)))</f>
        <v>0</v>
      </c>
      <c r="E15" s="9">
        <f>IF(D15="","",INDEX('Combined Inputs'!O:O,MATCH($A15,'Combined Inputs'!$A:$A,0)))</f>
        <v>0</v>
      </c>
      <c r="F15" s="9">
        <f>IF(E15="","",INDEX('Combined Inputs'!P:P,MATCH($A15,'Combined Inputs'!$A:$A,0)))</f>
        <v>0</v>
      </c>
      <c r="G15" s="11"/>
    </row>
    <row r="16" spans="1:9" ht="14.45" customHeight="1" x14ac:dyDescent="0.25">
      <c r="A16" s="96" t="str">
        <f>IF('Combined Inputs'!A17="","",'Combined Inputs'!A17)</f>
        <v>Nonresidential Equipment</v>
      </c>
      <c r="B16" s="9">
        <f>IF(A16="","",INDEX('Combined Inputs'!L:L,MATCH($A16,'Combined Inputs'!$A:$A,0)))</f>
        <v>2.2454951668653051</v>
      </c>
      <c r="C16" s="9">
        <f>IF(B16="","",INDEX('Combined Inputs'!M:M,MATCH($A16,'Combined Inputs'!$A:$A,0)))</f>
        <v>0.53026331197488119</v>
      </c>
      <c r="D16" s="9">
        <f>IF(C16="","",INDEX('Combined Inputs'!N:N,MATCH($A16,'Combined Inputs'!$A:$A,0)))</f>
        <v>2.4002073362471426</v>
      </c>
      <c r="E16" s="9">
        <f>IF(D16="","",INDEX('Combined Inputs'!O:O,MATCH($A16,'Combined Inputs'!$A:$A,0)))</f>
        <v>1.1070340124885332</v>
      </c>
      <c r="F16" s="9">
        <f>IF(E16="","",INDEX('Combined Inputs'!P:P,MATCH($A16,'Combined Inputs'!$A:$A,0)))</f>
        <v>1.508258025691227</v>
      </c>
      <c r="G16" s="11"/>
    </row>
    <row r="17" spans="1:9" ht="14.45" customHeight="1" x14ac:dyDescent="0.25">
      <c r="A17" s="96" t="str">
        <f>IF('Combined Inputs'!A18="","",'Combined Inputs'!A18)</f>
        <v>Nonresidential Equipment - No LED Gas Savings**</v>
      </c>
      <c r="B17" s="9">
        <f>IF(A17="","",INDEX('Combined Inputs'!L:L,MATCH($A17,'Combined Inputs'!$A:$A,0)))</f>
        <v>2.2625531997179955</v>
      </c>
      <c r="C17" s="9">
        <f>IF(B17="","",INDEX('Combined Inputs'!M:M,MATCH($A17,'Combined Inputs'!$A:$A,0)))</f>
        <v>0.53337673131579555</v>
      </c>
      <c r="D17" s="9">
        <f>IF(C17="","",INDEX('Combined Inputs'!N:N,MATCH($A17,'Combined Inputs'!$A:$A,0)))</f>
        <v>2.4315274805181089</v>
      </c>
      <c r="E17" s="9">
        <f>IF(D17="","",INDEX('Combined Inputs'!O:O,MATCH($A17,'Combined Inputs'!$A:$A,0)))</f>
        <v>1.1214796249405889</v>
      </c>
      <c r="F17" s="9">
        <f>IF(E17="","",INDEX('Combined Inputs'!P:P,MATCH($A17,'Combined Inputs'!$A:$A,0)))</f>
        <v>1.5273929107962081</v>
      </c>
      <c r="G17" s="11"/>
    </row>
    <row r="18" spans="1:9" ht="14.45" customHeight="1" x14ac:dyDescent="0.25">
      <c r="A18" s="96" t="str">
        <f>IF('Combined Inputs'!A19="","",'Combined Inputs'!A19)</f>
        <v>Nonresidential Energy Solutions</v>
      </c>
      <c r="B18" s="9">
        <f>IF(A18="","",INDEX('Combined Inputs'!L:L,MATCH($A18,'Combined Inputs'!$A:$A,0)))</f>
        <v>5.831157718849032</v>
      </c>
      <c r="C18" s="9">
        <f>IF(B18="","",INDEX('Combined Inputs'!M:M,MATCH($A18,'Combined Inputs'!$A:$A,0)))</f>
        <v>0.55543926890023287</v>
      </c>
      <c r="D18" s="9">
        <f>IF(C18="","",INDEX('Combined Inputs'!N:N,MATCH($A18,'Combined Inputs'!$A:$A,0)))</f>
        <v>2.3051987191149861</v>
      </c>
      <c r="E18" s="9">
        <f>IF(D18="","",INDEX('Combined Inputs'!O:O,MATCH($A18,'Combined Inputs'!$A:$A,0)))</f>
        <v>2.3051987191149861</v>
      </c>
      <c r="F18" s="9">
        <f>IF(E18="","",INDEX('Combined Inputs'!P:P,MATCH($A18,'Combined Inputs'!$A:$A,0)))</f>
        <v>3.5297718081962119</v>
      </c>
    </row>
    <row r="19" spans="1:9" ht="14.45" customHeight="1" x14ac:dyDescent="0.25">
      <c r="A19" s="96" t="str">
        <f>IF('Combined Inputs'!A20="","",'Combined Inputs'!A20)</f>
        <v>Commercial New Construction***</v>
      </c>
      <c r="B19" s="9">
        <f>IF(A19="","",INDEX('Combined Inputs'!L:L,MATCH($A19,'Combined Inputs'!$A:$A,0)))</f>
        <v>8.4248222622853124</v>
      </c>
      <c r="C19" s="9">
        <f>IF(B19="","",INDEX('Combined Inputs'!M:M,MATCH($A19,'Combined Inputs'!$A:$A,0)))</f>
        <v>1.301993114001549</v>
      </c>
      <c r="D19" s="9">
        <f>IF(C19="","",INDEX('Combined Inputs'!N:N,MATCH($A19,'Combined Inputs'!$A:$A,0)))</f>
        <v>9.3522197519016714</v>
      </c>
      <c r="E19" s="9">
        <f>IF(D19="","",INDEX('Combined Inputs'!O:O,MATCH($A19,'Combined Inputs'!$A:$A,0)))</f>
        <v>9.3522197519016714</v>
      </c>
      <c r="F19" s="9">
        <f>IF(E19="","",INDEX('Combined Inputs'!P:P,MATCH($A19,'Combined Inputs'!$A:$A,0)))</f>
        <v>17.485272793656467</v>
      </c>
    </row>
    <row r="20" spans="1:9" ht="14.45" customHeight="1" x14ac:dyDescent="0.25">
      <c r="A20" s="96" t="str">
        <f>IF('Combined Inputs'!A21="","",'Combined Inputs'!A21)</f>
        <v>Income Qualified Multifamily Housing</v>
      </c>
      <c r="B20" s="9">
        <f>IF(A20="","",INDEX('Combined Inputs'!L:L,MATCH($A20,'Combined Inputs'!$A:$A,0)))</f>
        <v>2.4707104801877584</v>
      </c>
      <c r="C20" s="9">
        <f>IF(B20="","",INDEX('Combined Inputs'!M:M,MATCH($A20,'Combined Inputs'!$A:$A,0)))</f>
        <v>0.20441126982479277</v>
      </c>
      <c r="D20" s="9">
        <f>IF(C20="","",INDEX('Combined Inputs'!N:N,MATCH($A20,'Combined Inputs'!$A:$A,0)))</f>
        <v>0.27037152358103916</v>
      </c>
      <c r="E20" s="9">
        <f>IF(D20="","",INDEX('Combined Inputs'!O:O,MATCH($A20,'Combined Inputs'!$A:$A,0)))</f>
        <v>0.34057270432216896</v>
      </c>
      <c r="F20" s="9">
        <f>IF(E20="","",INDEX('Combined Inputs'!P:P,MATCH($A20,'Combined Inputs'!$A:$A,0)))</f>
        <v>0.55345268375076762</v>
      </c>
    </row>
    <row r="21" spans="1:9" ht="14.45" customHeight="1" x14ac:dyDescent="0.25">
      <c r="A21" s="96" t="str">
        <f>IF('Combined Inputs'!A22="","",'Combined Inputs'!A22)</f>
        <v>Nonresidential Education</v>
      </c>
      <c r="B21" s="9">
        <f>IF(A21="","",INDEX('Combined Inputs'!L:L,MATCH($A21,'Combined Inputs'!$A:$A,0)))</f>
        <v>0</v>
      </c>
      <c r="C21" s="9">
        <f>IF(B21="","",INDEX('Combined Inputs'!M:M,MATCH($A21,'Combined Inputs'!$A:$A,0)))</f>
        <v>0</v>
      </c>
      <c r="D21" s="9">
        <f>IF(C21="","",INDEX('Combined Inputs'!N:N,MATCH($A21,'Combined Inputs'!$A:$A,0)))</f>
        <v>0</v>
      </c>
      <c r="E21" s="9">
        <f>IF(D21="","",INDEX('Combined Inputs'!O:O,MATCH($A21,'Combined Inputs'!$A:$A,0)))</f>
        <v>0</v>
      </c>
      <c r="F21" s="9">
        <f>IF(E21="","",INDEX('Combined Inputs'!P:P,MATCH($A21,'Combined Inputs'!$A:$A,0)))</f>
        <v>0</v>
      </c>
    </row>
    <row r="22" spans="1:9" ht="14.45" customHeight="1" x14ac:dyDescent="0.25">
      <c r="A22" s="96" t="str">
        <f>IF('Combined Inputs'!A23="","",'Combined Inputs'!A23)</f>
        <v>Trees</v>
      </c>
      <c r="B22" s="9">
        <f>IF(A22="","",INDEX('Combined Inputs'!L:L,MATCH($A22,'Combined Inputs'!$A:$A,0)))</f>
        <v>1</v>
      </c>
      <c r="C22" s="9">
        <f>IF(B22="","",INDEX('Combined Inputs'!M:M,MATCH($A22,'Combined Inputs'!$A:$A,0)))</f>
        <v>0</v>
      </c>
      <c r="D22" s="9">
        <f>IF(C22="","",INDEX('Combined Inputs'!N:N,MATCH($A22,'Combined Inputs'!$A:$A,0)))</f>
        <v>0</v>
      </c>
      <c r="E22" s="9">
        <f>IF(D22="","",INDEX('Combined Inputs'!O:O,MATCH($A22,'Combined Inputs'!$A:$A,0)))</f>
        <v>0</v>
      </c>
      <c r="F22" s="9">
        <f>IF(E22="","",INDEX('Combined Inputs'!P:P,MATCH($A22,'Combined Inputs'!$A:$A,0)))</f>
        <v>0</v>
      </c>
      <c r="H22" s="6"/>
    </row>
    <row r="23" spans="1:9" ht="14.25" customHeight="1" x14ac:dyDescent="0.25">
      <c r="A23" s="96" t="str">
        <f>IF('Combined Inputs'!A24="","",'Combined Inputs'!A24)</f>
        <v>Assessments</v>
      </c>
      <c r="B23" s="9">
        <f>IF(A23="","",INDEX('Combined Inputs'!L:L,MATCH($A23,'Combined Inputs'!$A:$A,0)))</f>
        <v>0</v>
      </c>
      <c r="C23" s="9">
        <f>IF(B23="","",INDEX('Combined Inputs'!M:M,MATCH($A23,'Combined Inputs'!$A:$A,0)))</f>
        <v>0</v>
      </c>
      <c r="D23" s="9">
        <f>IF(C23="","",INDEX('Combined Inputs'!N:N,MATCH($A23,'Combined Inputs'!$A:$A,0)))</f>
        <v>0</v>
      </c>
      <c r="E23" s="9">
        <f>IF(D23="","",INDEX('Combined Inputs'!O:O,MATCH($A23,'Combined Inputs'!$A:$A,0)))</f>
        <v>0</v>
      </c>
      <c r="F23" s="9">
        <f>IF(E23="","",INDEX('Combined Inputs'!P:P,MATCH($A23,'Combined Inputs'!$A:$A,0)))</f>
        <v>0</v>
      </c>
      <c r="I23" s="6"/>
    </row>
    <row r="24" spans="1:9" ht="14.45" customHeight="1" x14ac:dyDescent="0.25">
      <c r="A24" s="130" t="str">
        <f>IF('Combined Inputs'!A25="","",'Combined Inputs'!A25)</f>
        <v>Total****</v>
      </c>
      <c r="B24" s="131">
        <f>IF(A24="","",INDEX('Combined Inputs'!L:L,MATCH($A24,'Combined Inputs'!$A:$A,0)))</f>
        <v>3.4254269519992504</v>
      </c>
      <c r="C24" s="131">
        <f>IF(B24="","",INDEX('Combined Inputs'!M:M,MATCH($A24,'Combined Inputs'!$A:$A,0)))</f>
        <v>0.91061336074781551</v>
      </c>
      <c r="D24" s="131">
        <f>IF(C24="","",INDEX('Combined Inputs'!N:N,MATCH($A24,'Combined Inputs'!$A:$A,0)))</f>
        <v>4.3459106938596195</v>
      </c>
      <c r="E24" s="131">
        <f>IF(D24="","",INDEX('Combined Inputs'!O:O,MATCH($A24,'Combined Inputs'!$A:$A,0)))</f>
        <v>2.8001158572366909</v>
      </c>
      <c r="F24" s="131">
        <f>IF(E24="","",INDEX('Combined Inputs'!P:P,MATCH($A24,'Combined Inputs'!$A:$A,0)))</f>
        <v>4.8114086870934827</v>
      </c>
    </row>
    <row r="25" spans="1:9" ht="14.45" hidden="1" customHeight="1" x14ac:dyDescent="0.25">
      <c r="A25" s="96" t="str">
        <f>IF('Combined Inputs'!A26="","",'Combined Inputs'!A26)</f>
        <v>Total</v>
      </c>
      <c r="B25" s="9">
        <f>IF(A25="","",INDEX('Combined Inputs'!L:L,MATCH($A25,'Combined Inputs'!$A:$A,0)))</f>
        <v>3.4016682045813007</v>
      </c>
      <c r="C25" s="9">
        <f>IF(B25="","",INDEX('Combined Inputs'!M:M,MATCH($A25,'Combined Inputs'!$A:$A,0)))</f>
        <v>0.85874211482965968</v>
      </c>
      <c r="D25" s="9">
        <f>IF(C25="","",INDEX('Combined Inputs'!N:N,MATCH($A25,'Combined Inputs'!$A:$A,0)))</f>
        <v>3.5974679841374173</v>
      </c>
      <c r="E25" s="9">
        <f>IF(D25="","",INDEX('Combined Inputs'!O:O,MATCH($A25,'Combined Inputs'!$A:$A,0)))</f>
        <v>2.508409031400102</v>
      </c>
      <c r="F25" s="9">
        <f>IF(E25="","",INDEX('Combined Inputs'!P:P,MATCH($A25,'Combined Inputs'!$A:$A,0)))</f>
        <v>4.2671410261952758</v>
      </c>
    </row>
    <row r="26" spans="1:9" ht="14.45" hidden="1" customHeight="1" x14ac:dyDescent="0.25">
      <c r="A26" s="96" t="str">
        <f>IF('Combined Inputs'!A27="","",'Combined Inputs'!A27)</f>
        <v/>
      </c>
      <c r="B26" s="9" t="str">
        <f>IF(A26="","",INDEX('Combined Inputs'!L:L,MATCH($A26,'Combined Inputs'!$A:$A,0)))</f>
        <v/>
      </c>
      <c r="C26" s="9" t="str">
        <f>IF(B26="","",INDEX('Combined Inputs'!M:M,MATCH($A26,'Combined Inputs'!$A:$A,0)))</f>
        <v/>
      </c>
      <c r="D26" s="9" t="str">
        <f>IF(C26="","",INDEX('Combined Inputs'!N:N,MATCH($A26,'Combined Inputs'!$A:$A,0)))</f>
        <v/>
      </c>
      <c r="E26" s="9" t="str">
        <f>IF(D26="","",INDEX('Combined Inputs'!O:O,MATCH($A26,'Combined Inputs'!$A:$A,0)))</f>
        <v/>
      </c>
      <c r="F26" s="9" t="str">
        <f>IF(E26="","",INDEX('Combined Inputs'!P:P,MATCH($A26,'Combined Inputs'!$A:$A,0)))</f>
        <v/>
      </c>
    </row>
    <row r="27" spans="1:9" s="13" customFormat="1" ht="14.45" hidden="1" customHeight="1" x14ac:dyDescent="0.25">
      <c r="A27" s="96" t="str">
        <f>IF('Combined Inputs'!A28="","",'Combined Inputs'!A28)</f>
        <v/>
      </c>
      <c r="B27" s="9" t="str">
        <f>IF(A27="","",INDEX('Combined Inputs'!L:L,MATCH($A27,'Combined Inputs'!$A:$A,0)))</f>
        <v/>
      </c>
      <c r="C27" s="9" t="str">
        <f>IF(B27="","",INDEX('Combined Inputs'!M:M,MATCH($A27,'Combined Inputs'!$A:$A,0)))</f>
        <v/>
      </c>
      <c r="D27" s="9" t="str">
        <f>IF(C27="","",INDEX('Combined Inputs'!N:N,MATCH($A27,'Combined Inputs'!$A:$A,0)))</f>
        <v/>
      </c>
      <c r="E27" s="9" t="str">
        <f>IF(D27="","",INDEX('Combined Inputs'!O:O,MATCH($A27,'Combined Inputs'!$A:$A,0)))</f>
        <v/>
      </c>
      <c r="F27" s="9" t="str">
        <f>IF(E27="","",INDEX('Combined Inputs'!P:P,MATCH($A27,'Combined Inputs'!$A:$A,0)))</f>
        <v/>
      </c>
    </row>
    <row r="28" spans="1:9" s="13" customFormat="1" ht="14.45" hidden="1" customHeight="1" x14ac:dyDescent="0.25">
      <c r="A28" s="96" t="str">
        <f>IF('Combined Inputs'!A29="","",'Combined Inputs'!A29)</f>
        <v>* Program includes Kits only; Online Assessment is excluded from cost effectiveness</v>
      </c>
      <c r="B28" s="9">
        <f>IF(A28="","",INDEX('Combined Inputs'!L:L,MATCH($A28,'Combined Inputs'!$A:$A,0)))</f>
        <v>0</v>
      </c>
      <c r="C28" s="9">
        <f>IF(B28="","",INDEX('Combined Inputs'!M:M,MATCH($A28,'Combined Inputs'!$A:$A,0)))</f>
        <v>0</v>
      </c>
      <c r="D28" s="9">
        <f>IF(C28="","",INDEX('Combined Inputs'!N:N,MATCH($A28,'Combined Inputs'!$A:$A,0)))</f>
        <v>0</v>
      </c>
      <c r="E28" s="9">
        <f>IF(D28="","",INDEX('Combined Inputs'!O:O,MATCH($A28,'Combined Inputs'!$A:$A,0)))</f>
        <v>0</v>
      </c>
      <c r="F28" s="9">
        <f>IF(E28="","",INDEX('Combined Inputs'!P:P,MATCH($A28,'Combined Inputs'!$A:$A,0)))</f>
        <v>0</v>
      </c>
    </row>
    <row r="29" spans="1:9" s="13" customFormat="1" ht="14.45" hidden="1" customHeight="1" x14ac:dyDescent="0.25">
      <c r="A29" s="96" t="str">
        <f>IF('Combined Inputs'!A30="","",'Combined Inputs'!A30)</f>
        <v>** Program is shown for demonstration only and not included in totals or cost effectiveness</v>
      </c>
      <c r="B29" s="9">
        <f>IF(A29="","",INDEX('Combined Inputs'!L:L,MATCH($A29,'Combined Inputs'!$A:$A,0)))</f>
        <v>0</v>
      </c>
      <c r="C29" s="9">
        <f>IF(B29="","",INDEX('Combined Inputs'!M:M,MATCH($A29,'Combined Inputs'!$A:$A,0)))</f>
        <v>0</v>
      </c>
      <c r="D29" s="9">
        <f>IF(C29="","",INDEX('Combined Inputs'!N:N,MATCH($A29,'Combined Inputs'!$A:$A,0)))</f>
        <v>0</v>
      </c>
      <c r="E29" s="9">
        <f>IF(D29="","",INDEX('Combined Inputs'!O:O,MATCH($A29,'Combined Inputs'!$A:$A,0)))</f>
        <v>0</v>
      </c>
      <c r="F29" s="9">
        <f>IF(E29="","",INDEX('Combined Inputs'!P:P,MATCH($A29,'Combined Inputs'!$A:$A,0)))</f>
        <v>0</v>
      </c>
    </row>
    <row r="30" spans="1:9" ht="14.45" hidden="1" customHeight="1" x14ac:dyDescent="0.25">
      <c r="A30" s="96" t="str">
        <f>IF('Combined Inputs'!A31="","",'Combined Inputs'!A31)</f>
        <v>*** Program results are related to prior-plan accruals - only applicable to the commerical new construction gas program</v>
      </c>
      <c r="B30" s="9">
        <f>IF(A30="","",INDEX('Combined Inputs'!L:L,MATCH($A30,'Combined Inputs'!$A:$A,0)))</f>
        <v>0</v>
      </c>
      <c r="C30" s="9">
        <f>IF(B30="","",INDEX('Combined Inputs'!M:M,MATCH($A30,'Combined Inputs'!$A:$A,0)))</f>
        <v>0</v>
      </c>
      <c r="D30" s="9">
        <f>IF(C30="","",INDEX('Combined Inputs'!N:N,MATCH($A30,'Combined Inputs'!$A:$A,0)))</f>
        <v>0</v>
      </c>
      <c r="E30" s="9">
        <f>IF(D30="","",INDEX('Combined Inputs'!O:O,MATCH($A30,'Combined Inputs'!$A:$A,0)))</f>
        <v>0</v>
      </c>
      <c r="F30" s="9">
        <f>IF(E30="","",INDEX('Combined Inputs'!P:P,MATCH($A30,'Combined Inputs'!$A:$A,0)))</f>
        <v>0</v>
      </c>
    </row>
    <row r="31" spans="1:9" ht="14.45" hidden="1" customHeight="1" x14ac:dyDescent="0.25">
      <c r="A31" s="96" t="str">
        <f>IF('Combined Inputs'!A32="","",'Combined Inputs'!A32)</f>
        <v/>
      </c>
      <c r="B31" s="9" t="str">
        <f>IF(A31="","",INDEX('Combined Inputs'!L:L,MATCH($A31,'Combined Inputs'!$A:$A,0)))</f>
        <v/>
      </c>
      <c r="C31" s="9" t="str">
        <f>IF(B31="","",INDEX('Combined Inputs'!M:M,MATCH($A31,'Combined Inputs'!$A:$A,0)))</f>
        <v/>
      </c>
      <c r="D31" s="9" t="str">
        <f>IF(C31="","",INDEX('Combined Inputs'!N:N,MATCH($A31,'Combined Inputs'!$A:$A,0)))</f>
        <v/>
      </c>
      <c r="E31" s="9" t="str">
        <f>IF(D31="","",INDEX('Combined Inputs'!O:O,MATCH($A31,'Combined Inputs'!$A:$A,0)))</f>
        <v/>
      </c>
      <c r="F31" s="9" t="str">
        <f>IF(E31="","",INDEX('Combined Inputs'!P:P,MATCH($A31,'Combined Inputs'!$A:$A,0)))</f>
        <v/>
      </c>
    </row>
    <row r="32" spans="1:9" ht="14.45" hidden="1" customHeight="1" x14ac:dyDescent="0.25">
      <c r="A32" s="96" t="str">
        <f>IF('Combined Inputs'!A33="","",'Combined Inputs'!A33)</f>
        <v/>
      </c>
      <c r="B32" s="9" t="str">
        <f>IF(A32="","",INDEX('Combined Inputs'!L:L,MATCH($A32,'Combined Inputs'!$A:$A,0)))</f>
        <v/>
      </c>
      <c r="C32" s="9" t="str">
        <f>IF(B32="","",INDEX('Combined Inputs'!M:M,MATCH($A32,'Combined Inputs'!$A:$A,0)))</f>
        <v/>
      </c>
      <c r="D32" s="9" t="str">
        <f>IF(C32="","",INDEX('Combined Inputs'!N:N,MATCH($A32,'Combined Inputs'!$A:$A,0)))</f>
        <v/>
      </c>
      <c r="E32" s="9" t="str">
        <f>IF(D32="","",INDEX('Combined Inputs'!O:O,MATCH($A32,'Combined Inputs'!$A:$A,0)))</f>
        <v/>
      </c>
      <c r="F32" s="9" t="str">
        <f>IF(E32="","",INDEX('Combined Inputs'!P:P,MATCH($A32,'Combined Inputs'!$A:$A,0)))</f>
        <v/>
      </c>
    </row>
    <row r="33" spans="1:6" ht="14.45" hidden="1" customHeight="1" x14ac:dyDescent="0.25">
      <c r="A33" s="96" t="str">
        <f>IF('Combined Inputs'!A34="","",'Combined Inputs'!A34)</f>
        <v/>
      </c>
      <c r="B33" s="9" t="str">
        <f>IF(A33="","",INDEX('Combined Inputs'!L:L,MATCH($A33,'Combined Inputs'!$A:$A,0)))</f>
        <v/>
      </c>
      <c r="C33" s="9" t="str">
        <f>IF(B33="","",INDEX('Combined Inputs'!M:M,MATCH($A33,'Combined Inputs'!$A:$A,0)))</f>
        <v/>
      </c>
      <c r="D33" s="9" t="str">
        <f>IF(C33="","",INDEX('Combined Inputs'!N:N,MATCH($A33,'Combined Inputs'!$A:$A,0)))</f>
        <v/>
      </c>
      <c r="E33" s="9" t="str">
        <f>IF(D33="","",INDEX('Combined Inputs'!O:O,MATCH($A33,'Combined Inputs'!$A:$A,0)))</f>
        <v/>
      </c>
      <c r="F33" s="9" t="str">
        <f>IF(E33="","",INDEX('Combined Inputs'!P:P,MATCH($A33,'Combined Inputs'!$A:$A,0)))</f>
        <v/>
      </c>
    </row>
    <row r="34" spans="1:6" ht="14.45" hidden="1" customHeight="1" x14ac:dyDescent="0.25">
      <c r="A34" s="96" t="str">
        <f>IF('Combined Inputs'!A35="","",'Combined Inputs'!A35)</f>
        <v/>
      </c>
      <c r="B34" s="9" t="str">
        <f>IF(A34="","",INDEX('Combined Inputs'!L:L,MATCH($A34,'Combined Inputs'!$A:$A,0)))</f>
        <v/>
      </c>
      <c r="C34" s="9" t="str">
        <f>IF(B34="","",INDEX('Combined Inputs'!M:M,MATCH($A34,'Combined Inputs'!$A:$A,0)))</f>
        <v/>
      </c>
      <c r="D34" s="9" t="str">
        <f>IF(C34="","",INDEX('Combined Inputs'!N:N,MATCH($A34,'Combined Inputs'!$A:$A,0)))</f>
        <v/>
      </c>
      <c r="E34" s="9" t="str">
        <f>IF(D34="","",INDEX('Combined Inputs'!O:O,MATCH($A34,'Combined Inputs'!$A:$A,0)))</f>
        <v/>
      </c>
      <c r="F34" s="9" t="str">
        <f>IF(E34="","",INDEX('Combined Inputs'!P:P,MATCH($A34,'Combined Inputs'!$A:$A,0)))</f>
        <v/>
      </c>
    </row>
    <row r="35" spans="1:6" ht="14.45" hidden="1" customHeight="1" x14ac:dyDescent="0.25">
      <c r="A35" s="96" t="str">
        <f>IF('Combined Inputs'!A36="","",'Combined Inputs'!A36)</f>
        <v/>
      </c>
      <c r="B35" s="9" t="str">
        <f>IF(A35="","",INDEX('Combined Inputs'!L:L,MATCH($A35,'Combined Inputs'!$A:$A,0)))</f>
        <v/>
      </c>
      <c r="C35" s="9" t="str">
        <f>IF(B35="","",INDEX('Combined Inputs'!M:M,MATCH($A35,'Combined Inputs'!$A:$A,0)))</f>
        <v/>
      </c>
      <c r="D35" s="9" t="str">
        <f>IF(C35="","",INDEX('Combined Inputs'!N:N,MATCH($A35,'Combined Inputs'!$A:$A,0)))</f>
        <v/>
      </c>
      <c r="E35" s="9" t="str">
        <f>IF(D35="","",INDEX('Combined Inputs'!O:O,MATCH($A35,'Combined Inputs'!$A:$A,0)))</f>
        <v/>
      </c>
      <c r="F35" s="9" t="str">
        <f>IF(E35="","",INDEX('Combined Inputs'!P:P,MATCH($A35,'Combined Inputs'!$A:$A,0)))</f>
        <v/>
      </c>
    </row>
    <row r="36" spans="1:6" ht="14.45" hidden="1" customHeight="1" x14ac:dyDescent="0.25">
      <c r="A36" s="96" t="str">
        <f>IF('Combined Inputs'!A37="","",'Combined Inputs'!A37)</f>
        <v/>
      </c>
      <c r="B36" s="9" t="str">
        <f>IF(A36="","",INDEX('Combined Inputs'!L:L,MATCH($A36,'Combined Inputs'!$A:$A,0)))</f>
        <v/>
      </c>
      <c r="C36" s="9" t="str">
        <f>IF(B36="","",INDEX('Combined Inputs'!M:M,MATCH($A36,'Combined Inputs'!$A:$A,0)))</f>
        <v/>
      </c>
      <c r="D36" s="9" t="str">
        <f>IF(C36="","",INDEX('Combined Inputs'!N:N,MATCH($A36,'Combined Inputs'!$A:$A,0)))</f>
        <v/>
      </c>
      <c r="E36" s="9" t="str">
        <f>IF(D36="","",INDEX('Combined Inputs'!O:O,MATCH($A36,'Combined Inputs'!$A:$A,0)))</f>
        <v/>
      </c>
      <c r="F36" s="9" t="str">
        <f>IF(E36="","",INDEX('Combined Inputs'!P:P,MATCH($A36,'Combined Inputs'!$A:$A,0)))</f>
        <v/>
      </c>
    </row>
    <row r="37" spans="1:6" ht="14.45" hidden="1" customHeight="1" x14ac:dyDescent="0.25">
      <c r="A37" s="96" t="str">
        <f>IF('Combined Inputs'!A38="","",'Combined Inputs'!A38)</f>
        <v/>
      </c>
      <c r="B37" s="9" t="str">
        <f>IF(A37="","",INDEX('Combined Inputs'!L:L,MATCH($A37,'Combined Inputs'!$A:$A,0)))</f>
        <v/>
      </c>
      <c r="C37" s="9" t="str">
        <f>IF(B37="","",INDEX('Combined Inputs'!M:M,MATCH($A37,'Combined Inputs'!$A:$A,0)))</f>
        <v/>
      </c>
      <c r="D37" s="9" t="str">
        <f>IF(C37="","",INDEX('Combined Inputs'!N:N,MATCH($A37,'Combined Inputs'!$A:$A,0)))</f>
        <v/>
      </c>
      <c r="E37" s="9" t="str">
        <f>IF(D37="","",INDEX('Combined Inputs'!O:O,MATCH($A37,'Combined Inputs'!$A:$A,0)))</f>
        <v/>
      </c>
      <c r="F37" s="9" t="str">
        <f>IF(E37="","",INDEX('Combined Inputs'!P:P,MATCH($A37,'Combined Inputs'!$A:$A,0)))</f>
        <v/>
      </c>
    </row>
    <row r="38" spans="1:6" ht="14.45" hidden="1" customHeight="1" x14ac:dyDescent="0.25">
      <c r="A38" s="96" t="str">
        <f>IF('Combined Inputs'!A39="","",'Combined Inputs'!A39)</f>
        <v/>
      </c>
      <c r="B38" s="9" t="str">
        <f>IF(A38="","",INDEX('Combined Inputs'!L:L,MATCH($A38,'Combined Inputs'!$A:$A,0)))</f>
        <v/>
      </c>
      <c r="C38" s="9" t="str">
        <f>IF(B38="","",INDEX('Combined Inputs'!M:M,MATCH($A38,'Combined Inputs'!$A:$A,0)))</f>
        <v/>
      </c>
      <c r="D38" s="9" t="str">
        <f>IF(C38="","",INDEX('Combined Inputs'!N:N,MATCH($A38,'Combined Inputs'!$A:$A,0)))</f>
        <v/>
      </c>
      <c r="E38" s="9" t="str">
        <f>IF(D38="","",INDEX('Combined Inputs'!O:O,MATCH($A38,'Combined Inputs'!$A:$A,0)))</f>
        <v/>
      </c>
      <c r="F38" s="9" t="str">
        <f>IF(E38="","",INDEX('Combined Inputs'!P:P,MATCH($A38,'Combined Inputs'!$A:$A,0)))</f>
        <v/>
      </c>
    </row>
    <row r="39" spans="1:6" ht="14.45" hidden="1" customHeight="1" x14ac:dyDescent="0.25">
      <c r="A39" s="96" t="str">
        <f>IF('Combined Inputs'!A40="","",'Combined Inputs'!A40)</f>
        <v/>
      </c>
      <c r="B39" s="9" t="str">
        <f>IF(A39="","",INDEX('Combined Inputs'!L:L,MATCH($A39,'Combined Inputs'!$A:$A,0)))</f>
        <v/>
      </c>
      <c r="C39" s="9" t="str">
        <f>IF(B39="","",INDEX('Combined Inputs'!M:M,MATCH($A39,'Combined Inputs'!$A:$A,0)))</f>
        <v/>
      </c>
      <c r="D39" s="9" t="str">
        <f>IF(C39="","",INDEX('Combined Inputs'!N:N,MATCH($A39,'Combined Inputs'!$A:$A,0)))</f>
        <v/>
      </c>
      <c r="E39" s="9" t="str">
        <f>IF(D39="","",INDEX('Combined Inputs'!O:O,MATCH($A39,'Combined Inputs'!$A:$A,0)))</f>
        <v/>
      </c>
      <c r="F39" s="9" t="str">
        <f>IF(E39="","",INDEX('Combined Inputs'!P:P,MATCH($A39,'Combined Inputs'!$A:$A,0)))</f>
        <v/>
      </c>
    </row>
    <row r="40" spans="1:6" ht="14.45" hidden="1" customHeight="1" x14ac:dyDescent="0.25">
      <c r="A40" s="96" t="str">
        <f>IF('Combined Inputs'!A41="","",'Combined Inputs'!A41)</f>
        <v/>
      </c>
      <c r="B40" s="9" t="str">
        <f>IF(A40="","",INDEX('Combined Inputs'!L:L,MATCH($A40,'Combined Inputs'!$A:$A,0)))</f>
        <v/>
      </c>
      <c r="C40" s="9" t="str">
        <f>IF(B40="","",INDEX('Combined Inputs'!M:M,MATCH($A40,'Combined Inputs'!$A:$A,0)))</f>
        <v/>
      </c>
      <c r="D40" s="9" t="str">
        <f>IF(C40="","",INDEX('Combined Inputs'!N:N,MATCH($A40,'Combined Inputs'!$A:$A,0)))</f>
        <v/>
      </c>
      <c r="E40" s="9" t="str">
        <f>IF(D40="","",INDEX('Combined Inputs'!O:O,MATCH($A40,'Combined Inputs'!$A:$A,0)))</f>
        <v/>
      </c>
      <c r="F40" s="9" t="str">
        <f>IF(E40="","",INDEX('Combined Inputs'!P:P,MATCH($A40,'Combined Inputs'!$A:$A,0)))</f>
        <v/>
      </c>
    </row>
    <row r="41" spans="1:6" ht="14.45" hidden="1" customHeight="1" x14ac:dyDescent="0.25">
      <c r="A41" s="96" t="str">
        <f>IF('Combined Inputs'!A42="","",'Combined Inputs'!A42)</f>
        <v/>
      </c>
      <c r="B41" s="9" t="str">
        <f>IF(A41="","",INDEX('Combined Inputs'!L:L,MATCH($A41,'Combined Inputs'!$A:$A,0)))</f>
        <v/>
      </c>
      <c r="C41" s="9" t="str">
        <f>IF(B41="","",INDEX('Combined Inputs'!M:M,MATCH($A41,'Combined Inputs'!$A:$A,0)))</f>
        <v/>
      </c>
      <c r="D41" s="9" t="str">
        <f>IF(C41="","",INDEX('Combined Inputs'!N:N,MATCH($A41,'Combined Inputs'!$A:$A,0)))</f>
        <v/>
      </c>
      <c r="E41" s="9" t="str">
        <f>IF(D41="","",INDEX('Combined Inputs'!O:O,MATCH($A41,'Combined Inputs'!$A:$A,0)))</f>
        <v/>
      </c>
      <c r="F41" s="9" t="str">
        <f>IF(E41="","",INDEX('Combined Inputs'!P:P,MATCH($A41,'Combined Inputs'!$A:$A,0)))</f>
        <v/>
      </c>
    </row>
    <row r="42" spans="1:6" ht="14.45" hidden="1" customHeight="1" x14ac:dyDescent="0.25">
      <c r="A42" s="96" t="str">
        <f>IF('Combined Inputs'!A43="","",'Combined Inputs'!A43)</f>
        <v/>
      </c>
      <c r="B42" s="9" t="str">
        <f>IF(A42="","",INDEX('Combined Inputs'!L:L,MATCH($A42,'Combined Inputs'!$A:$A,0)))</f>
        <v/>
      </c>
      <c r="C42" s="9" t="str">
        <f>IF(B42="","",INDEX('Combined Inputs'!M:M,MATCH($A42,'Combined Inputs'!$A:$A,0)))</f>
        <v/>
      </c>
      <c r="D42" s="9" t="str">
        <f>IF(C42="","",INDEX('Combined Inputs'!N:N,MATCH($A42,'Combined Inputs'!$A:$A,0)))</f>
        <v/>
      </c>
      <c r="E42" s="9" t="str">
        <f>IF(D42="","",INDEX('Combined Inputs'!O:O,MATCH($A42,'Combined Inputs'!$A:$A,0)))</f>
        <v/>
      </c>
      <c r="F42" s="9" t="str">
        <f>IF(E42="","",INDEX('Combined Inputs'!P:P,MATCH($A42,'Combined Inputs'!$A:$A,0)))</f>
        <v/>
      </c>
    </row>
    <row r="43" spans="1:6" ht="14.45" hidden="1" customHeight="1" x14ac:dyDescent="0.25">
      <c r="A43" s="96" t="str">
        <f>IF('Combined Inputs'!A44="","",'Combined Inputs'!A44)</f>
        <v/>
      </c>
      <c r="B43" s="9" t="str">
        <f>IF(A43="","",INDEX('Combined Inputs'!L:L,MATCH($A43,'Combined Inputs'!$A:$A,0)))</f>
        <v/>
      </c>
      <c r="C43" s="9" t="str">
        <f>IF(B43="","",INDEX('Combined Inputs'!M:M,MATCH($A43,'Combined Inputs'!$A:$A,0)))</f>
        <v/>
      </c>
      <c r="D43" s="9" t="str">
        <f>IF(C43="","",INDEX('Combined Inputs'!N:N,MATCH($A43,'Combined Inputs'!$A:$A,0)))</f>
        <v/>
      </c>
      <c r="E43" s="9" t="str">
        <f>IF(D43="","",INDEX('Combined Inputs'!O:O,MATCH($A43,'Combined Inputs'!$A:$A,0)))</f>
        <v/>
      </c>
      <c r="F43" s="9" t="str">
        <f>IF(E43="","",INDEX('Combined Inputs'!P:P,MATCH($A43,'Combined Inputs'!$A:$A,0)))</f>
        <v/>
      </c>
    </row>
    <row r="44" spans="1:6" ht="14.45" hidden="1" customHeight="1" x14ac:dyDescent="0.25">
      <c r="A44" s="96" t="str">
        <f>IF('Combined Inputs'!A45="","",'Combined Inputs'!A45)</f>
        <v/>
      </c>
      <c r="B44" s="9" t="str">
        <f>IF(A44="","",INDEX('Combined Inputs'!L:L,MATCH($A44,'Combined Inputs'!$A:$A,0)))</f>
        <v/>
      </c>
      <c r="C44" s="9" t="str">
        <f>IF(B44="","",INDEX('Combined Inputs'!M:M,MATCH($A44,'Combined Inputs'!$A:$A,0)))</f>
        <v/>
      </c>
      <c r="D44" s="9" t="str">
        <f>IF(C44="","",INDEX('Combined Inputs'!N:N,MATCH($A44,'Combined Inputs'!$A:$A,0)))</f>
        <v/>
      </c>
      <c r="E44" s="9" t="str">
        <f>IF(D44="","",INDEX('Combined Inputs'!O:O,MATCH($A44,'Combined Inputs'!$A:$A,0)))</f>
        <v/>
      </c>
      <c r="F44" s="9" t="str">
        <f>IF(E44="","",INDEX('Combined Inputs'!P:P,MATCH($A44,'Combined Inputs'!$A:$A,0)))</f>
        <v/>
      </c>
    </row>
    <row r="45" spans="1:6" ht="14.45" hidden="1" customHeight="1" x14ac:dyDescent="0.25">
      <c r="A45" s="96" t="str">
        <f>IF('Combined Inputs'!A46="","",'Combined Inputs'!A46)</f>
        <v/>
      </c>
      <c r="B45" s="9" t="str">
        <f>IF(A45="","",INDEX('Combined Inputs'!L:L,MATCH($A45,'Combined Inputs'!$A:$A,0)))</f>
        <v/>
      </c>
      <c r="C45" s="9" t="str">
        <f>IF(B45="","",INDEX('Combined Inputs'!M:M,MATCH($A45,'Combined Inputs'!$A:$A,0)))</f>
        <v/>
      </c>
      <c r="D45" s="9" t="str">
        <f>IF(C45="","",INDEX('Combined Inputs'!N:N,MATCH($A45,'Combined Inputs'!$A:$A,0)))</f>
        <v/>
      </c>
      <c r="E45" s="9" t="str">
        <f>IF(D45="","",INDEX('Combined Inputs'!O:O,MATCH($A45,'Combined Inputs'!$A:$A,0)))</f>
        <v/>
      </c>
      <c r="F45" s="9" t="str">
        <f>IF(E45="","",INDEX('Combined Inputs'!P:P,MATCH($A45,'Combined Inputs'!$A:$A,0)))</f>
        <v/>
      </c>
    </row>
    <row r="46" spans="1:6" ht="14.45" hidden="1" customHeight="1" x14ac:dyDescent="0.25">
      <c r="A46" s="96" t="str">
        <f>IF('Combined Inputs'!A47="","",'Combined Inputs'!A47)</f>
        <v/>
      </c>
      <c r="B46" s="9" t="str">
        <f>IF(A46="","",INDEX('Combined Inputs'!L:L,MATCH($A46,'Combined Inputs'!$A:$A,0)))</f>
        <v/>
      </c>
      <c r="C46" s="9" t="str">
        <f>IF(B46="","",INDEX('Combined Inputs'!M:M,MATCH($A46,'Combined Inputs'!$A:$A,0)))</f>
        <v/>
      </c>
      <c r="D46" s="9" t="str">
        <f>IF(C46="","",INDEX('Combined Inputs'!N:N,MATCH($A46,'Combined Inputs'!$A:$A,0)))</f>
        <v/>
      </c>
      <c r="E46" s="9" t="str">
        <f>IF(D46="","",INDEX('Combined Inputs'!O:O,MATCH($A46,'Combined Inputs'!$A:$A,0)))</f>
        <v/>
      </c>
      <c r="F46" s="9" t="str">
        <f>IF(E46="","",INDEX('Combined Inputs'!P:P,MATCH($A46,'Combined Inputs'!$A:$A,0)))</f>
        <v/>
      </c>
    </row>
    <row r="47" spans="1:6" ht="14.45" hidden="1" customHeight="1" x14ac:dyDescent="0.25">
      <c r="A47" s="96" t="str">
        <f>IF('Combined Inputs'!A48="","",'Combined Inputs'!A48)</f>
        <v/>
      </c>
      <c r="B47" s="9" t="str">
        <f>IF(A47="","",INDEX('Combined Inputs'!L:L,MATCH($A47,'Combined Inputs'!$A:$A,0)))</f>
        <v/>
      </c>
      <c r="C47" s="9" t="str">
        <f>IF(B47="","",INDEX('Combined Inputs'!M:M,MATCH($A47,'Combined Inputs'!$A:$A,0)))</f>
        <v/>
      </c>
      <c r="D47" s="9" t="str">
        <f>IF(C47="","",INDEX('Combined Inputs'!N:N,MATCH($A47,'Combined Inputs'!$A:$A,0)))</f>
        <v/>
      </c>
      <c r="E47" s="9" t="str">
        <f>IF(D47="","",INDEX('Combined Inputs'!O:O,MATCH($A47,'Combined Inputs'!$A:$A,0)))</f>
        <v/>
      </c>
      <c r="F47" s="9" t="str">
        <f>IF(E47="","",INDEX('Combined Inputs'!P:P,MATCH($A47,'Combined Inputs'!$A:$A,0)))</f>
        <v/>
      </c>
    </row>
    <row r="48" spans="1:6" ht="14.45" hidden="1" customHeight="1" x14ac:dyDescent="0.25">
      <c r="A48" s="96" t="str">
        <f>IF('Combined Inputs'!A49="","",'Combined Inputs'!A49)</f>
        <v/>
      </c>
      <c r="B48" s="9" t="str">
        <f>IF(A48="","",INDEX('Combined Inputs'!L:L,MATCH($A48,'Combined Inputs'!$A:$A,0)))</f>
        <v/>
      </c>
      <c r="C48" s="9" t="str">
        <f>IF(B48="","",INDEX('Combined Inputs'!M:M,MATCH($A48,'Combined Inputs'!$A:$A,0)))</f>
        <v/>
      </c>
      <c r="D48" s="9" t="str">
        <f>IF(C48="","",INDEX('Combined Inputs'!N:N,MATCH($A48,'Combined Inputs'!$A:$A,0)))</f>
        <v/>
      </c>
      <c r="E48" s="9" t="str">
        <f>IF(D48="","",INDEX('Combined Inputs'!O:O,MATCH($A48,'Combined Inputs'!$A:$A,0)))</f>
        <v/>
      </c>
      <c r="F48" s="9" t="str">
        <f>IF(E48="","",INDEX('Combined Inputs'!P:P,MATCH($A48,'Combined Inputs'!$A:$A,0)))</f>
        <v/>
      </c>
    </row>
    <row r="49" spans="1:7" ht="14.45" hidden="1" customHeight="1" x14ac:dyDescent="0.25">
      <c r="A49" s="96" t="str">
        <f>IF('Combined Inputs'!A50="","",'Combined Inputs'!A50)</f>
        <v/>
      </c>
      <c r="B49" s="9" t="str">
        <f>IF(A49="","",INDEX('Combined Inputs'!L:L,MATCH($A49,'Combined Inputs'!$A:$A,0)))</f>
        <v/>
      </c>
      <c r="C49" s="9" t="str">
        <f>IF(B49="","",INDEX('Combined Inputs'!M:M,MATCH($A49,'Combined Inputs'!$A:$A,0)))</f>
        <v/>
      </c>
      <c r="D49" s="9" t="str">
        <f>IF(C49="","",INDEX('Combined Inputs'!N:N,MATCH($A49,'Combined Inputs'!$A:$A,0)))</f>
        <v/>
      </c>
      <c r="E49" s="9" t="str">
        <f>IF(D49="","",INDEX('Combined Inputs'!O:O,MATCH($A49,'Combined Inputs'!$A:$A,0)))</f>
        <v/>
      </c>
      <c r="F49" s="9" t="str">
        <f>IF(E49="","",INDEX('Combined Inputs'!P:P,MATCH($A49,'Combined Inputs'!$A:$A,0)))</f>
        <v/>
      </c>
    </row>
    <row r="50" spans="1:7" ht="14.45" hidden="1" customHeight="1" x14ac:dyDescent="0.25">
      <c r="A50" s="96" t="str">
        <f>IF('Combined Inputs'!A51="","",'Combined Inputs'!A51)</f>
        <v/>
      </c>
      <c r="B50" s="9" t="str">
        <f>IF(A50="","",INDEX('Combined Inputs'!L:L,MATCH($A50,'Combined Inputs'!$A:$A,0)))</f>
        <v/>
      </c>
      <c r="C50" s="9" t="str">
        <f>IF(B50="","",INDEX('Combined Inputs'!M:M,MATCH($A50,'Combined Inputs'!$A:$A,0)))</f>
        <v/>
      </c>
      <c r="D50" s="9" t="str">
        <f>IF(C50="","",INDEX('Combined Inputs'!N:N,MATCH($A50,'Combined Inputs'!$A:$A,0)))</f>
        <v/>
      </c>
      <c r="E50" s="9" t="str">
        <f>IF(D50="","",INDEX('Combined Inputs'!O:O,MATCH($A50,'Combined Inputs'!$A:$A,0)))</f>
        <v/>
      </c>
      <c r="F50" s="9" t="str">
        <f>IF(E50="","",INDEX('Combined Inputs'!P:P,MATCH($A50,'Combined Inputs'!$A:$A,0)))</f>
        <v/>
      </c>
    </row>
    <row r="51" spans="1:7" ht="14.45" hidden="1" customHeight="1" x14ac:dyDescent="0.25">
      <c r="A51" s="96" t="str">
        <f>IF('Combined Inputs'!A52="","",'Combined Inputs'!A52)</f>
        <v/>
      </c>
      <c r="B51" s="9" t="str">
        <f>IF(A51="","",INDEX('Combined Inputs'!L:L,MATCH($A51,'Combined Inputs'!$A:$A,0)))</f>
        <v/>
      </c>
      <c r="C51" s="9" t="str">
        <f>IF(B51="","",INDEX('Combined Inputs'!M:M,MATCH($A51,'Combined Inputs'!$A:$A,0)))</f>
        <v/>
      </c>
      <c r="D51" s="9" t="str">
        <f>IF(C51="","",INDEX('Combined Inputs'!N:N,MATCH($A51,'Combined Inputs'!$A:$A,0)))</f>
        <v/>
      </c>
      <c r="E51" s="9" t="str">
        <f>IF(D51="","",INDEX('Combined Inputs'!O:O,MATCH($A51,'Combined Inputs'!$A:$A,0)))</f>
        <v/>
      </c>
      <c r="F51" s="9" t="str">
        <f>IF(E51="","",INDEX('Combined Inputs'!P:P,MATCH($A51,'Combined Inputs'!$A:$A,0)))</f>
        <v/>
      </c>
    </row>
    <row r="52" spans="1:7" ht="14.45" customHeight="1" x14ac:dyDescent="0.25">
      <c r="A52" s="96" t="str">
        <f>IF('Combined Inputs'!A53="","",'Combined Inputs'!A53)</f>
        <v/>
      </c>
      <c r="B52" s="9" t="str">
        <f>IF(A52="","",INDEX('Combined Inputs'!L:L,MATCH($A52,'Combined Inputs'!$A:$A,0)))</f>
        <v/>
      </c>
      <c r="C52" s="9" t="str">
        <f>IF(B52="","",INDEX('Combined Inputs'!M:M,MATCH($A52,'Combined Inputs'!$A:$A,0)))</f>
        <v/>
      </c>
      <c r="D52" s="9" t="str">
        <f>IF(C52="","",INDEX('Combined Inputs'!N:N,MATCH($A52,'Combined Inputs'!$A:$A,0)))</f>
        <v/>
      </c>
      <c r="E52" s="9" t="str">
        <f>IF(D52="","",INDEX('Combined Inputs'!O:O,MATCH($A52,'Combined Inputs'!$A:$A,0)))</f>
        <v/>
      </c>
      <c r="F52" s="9" t="str">
        <f>IF(E52="","",INDEX('Combined Inputs'!P:P,MATCH($A52,'Combined Inputs'!$A:$A,0)))</f>
        <v/>
      </c>
    </row>
    <row r="53" spans="1:7" ht="15.75" x14ac:dyDescent="0.25">
      <c r="A53" s="132" t="str">
        <f>'Electric Inputs - Gross'!M2&amp;"Benefit/Cost Statistics - Total Electric Curtailment"</f>
        <v>Benefit/Cost Statistics - Total Electric Curtailment</v>
      </c>
      <c r="B53" s="132"/>
      <c r="C53" s="132"/>
      <c r="D53" s="132"/>
      <c r="E53" s="132"/>
      <c r="F53" s="132"/>
    </row>
    <row r="54" spans="1:7" x14ac:dyDescent="0.25">
      <c r="A54"/>
      <c r="B54" s="66"/>
      <c r="C54" s="66"/>
      <c r="D54" s="66"/>
      <c r="E54" s="66"/>
      <c r="F54" s="66"/>
    </row>
    <row r="55" spans="1:7" x14ac:dyDescent="0.25">
      <c r="A55"/>
      <c r="B55" s="63"/>
      <c r="C55" s="64" t="s">
        <v>19</v>
      </c>
      <c r="D55" s="63"/>
      <c r="E55" s="64" t="s">
        <v>15</v>
      </c>
      <c r="F55" s="64"/>
    </row>
    <row r="56" spans="1:7" x14ac:dyDescent="0.25">
      <c r="A56"/>
      <c r="B56" s="64" t="s">
        <v>17</v>
      </c>
      <c r="C56" s="64" t="s">
        <v>20</v>
      </c>
      <c r="D56" s="64" t="s">
        <v>21</v>
      </c>
      <c r="E56" s="64" t="s">
        <v>22</v>
      </c>
      <c r="F56" s="64" t="s">
        <v>23</v>
      </c>
    </row>
    <row r="57" spans="1:7" x14ac:dyDescent="0.25">
      <c r="A57" s="94" t="s">
        <v>14</v>
      </c>
      <c r="B57" s="65" t="s">
        <v>18</v>
      </c>
      <c r="C57" s="65" t="s">
        <v>18</v>
      </c>
      <c r="D57" s="65" t="s">
        <v>18</v>
      </c>
      <c r="E57" s="65" t="s">
        <v>18</v>
      </c>
      <c r="F57" s="65" t="s">
        <v>18</v>
      </c>
    </row>
    <row r="58" spans="1:7" x14ac:dyDescent="0.25">
      <c r="A58" s="96" t="str">
        <f>IF('Electric Ratios'!A58="","",'Electric Ratios'!A58)</f>
        <v>Residential Load Management</v>
      </c>
      <c r="B58" s="9">
        <f>IF(A58="","",INDEX('Electric Ratios'!B:B,MATCH($A58,'Electric Ratios'!$A:$A,0)))</f>
        <v>1.0001974340516742</v>
      </c>
      <c r="C58" s="9">
        <f>IF(B58="","",INDEX('Electric Ratios'!C:C,MATCH($A58,'Electric Ratios'!$A:$A,0)))</f>
        <v>7.4086603285897761E-3</v>
      </c>
      <c r="D58" s="9">
        <f>IF(C58="","",INDEX('Electric Ratios'!D:D,MATCH($A58,'Electric Ratios'!$A:$A,0)))</f>
        <v>7.408728008278246E-3</v>
      </c>
      <c r="E58" s="9">
        <f>IF(D58="","",INDEX('Electric Ratios'!E:E,MATCH($A58,'Electric Ratios'!$A:$A,0)))</f>
        <v>1.2379121034785201E-2</v>
      </c>
      <c r="F58" s="9">
        <f>IF(E58="","",INDEX('Electric Ratios'!F:F,MATCH($A58,'Electric Ratios'!$A:$A,0)))</f>
        <v>1.3931411178740007E-2</v>
      </c>
      <c r="G58" s="8"/>
    </row>
    <row r="59" spans="1:7" x14ac:dyDescent="0.25">
      <c r="A59" s="96" t="str">
        <f>IF('Electric Ratios'!A59="","",'Electric Ratios'!A59)</f>
        <v>Nonresidential Load Management</v>
      </c>
      <c r="B59" s="9">
        <f>IF(A59="","",INDEX('Electric Ratios'!B:B,MATCH($A59,'Electric Ratios'!$A:$A,0)))</f>
        <v>1.0046483979511094</v>
      </c>
      <c r="C59" s="9">
        <f>IF(B59="","",INDEX('Electric Ratios'!C:C,MATCH($A59,'Electric Ratios'!$A:$A,0)))</f>
        <v>5.3061500145474865</v>
      </c>
      <c r="D59" s="9">
        <f>IF(C59="","",INDEX('Electric Ratios'!D:D,MATCH($A59,'Electric Ratios'!$A:$A,0)))</f>
        <v>5.3296984245655912</v>
      </c>
      <c r="E59" s="9">
        <f>IF(D59="","",INDEX('Electric Ratios'!E:E,MATCH($A59,'Electric Ratios'!$A:$A,0)))</f>
        <v>5.3296984245655912</v>
      </c>
      <c r="F59" s="9">
        <f>IF(E59="","",INDEX('Electric Ratios'!F:F,MATCH($A59,'Electric Ratios'!$A:$A,0)))</f>
        <v>5.8626682667343077</v>
      </c>
    </row>
    <row r="60" spans="1:7" x14ac:dyDescent="0.25">
      <c r="A60" s="96" t="str">
        <f>IF('Electric Ratios'!A60="","",'Electric Ratios'!A60)</f>
        <v/>
      </c>
      <c r="B60" s="9" t="str">
        <f>IF(A60="","",INDEX('Electric Ratios'!B:B,MATCH($A60,'Electric Ratios'!$A:$A,0)))</f>
        <v/>
      </c>
      <c r="C60" s="9" t="str">
        <f>IF(B60="","",INDEX('Electric Ratios'!C:C,MATCH($A60,'Electric Ratios'!$A:$A,0)))</f>
        <v/>
      </c>
      <c r="D60" s="9" t="str">
        <f>IF(C60="","",INDEX('Electric Ratios'!D:D,MATCH($A60,'Electric Ratios'!$A:$A,0)))</f>
        <v/>
      </c>
      <c r="E60" s="9" t="str">
        <f>IF(D60="","",INDEX('Electric Ratios'!E:E,MATCH($A60,'Electric Ratios'!$A:$A,0)))</f>
        <v/>
      </c>
      <c r="F60" s="9" t="str">
        <f>IF(E60="","",INDEX('Electric Ratios'!F:F,MATCH($A60,'Electric Ratios'!$A:$A,0)))</f>
        <v/>
      </c>
    </row>
    <row r="61" spans="1:7" x14ac:dyDescent="0.25">
      <c r="A61" s="96" t="str">
        <f>IF('Electric Ratios'!A61="","",'Electric Ratios'!A61)</f>
        <v/>
      </c>
      <c r="B61" s="9" t="str">
        <f>IF(A61="","",INDEX('Electric Ratios'!B:B,MATCH($A61,'Electric Ratios'!$A:$A,0)))</f>
        <v/>
      </c>
      <c r="C61" s="9" t="str">
        <f>IF(B61="","",INDEX('Electric Ratios'!C:C,MATCH($A61,'Electric Ratios'!$A:$A,0)))</f>
        <v/>
      </c>
      <c r="D61" s="9" t="str">
        <f>IF(C61="","",INDEX('Electric Ratios'!D:D,MATCH($A61,'Electric Ratios'!$A:$A,0)))</f>
        <v/>
      </c>
      <c r="E61" s="9" t="str">
        <f>IF(D61="","",INDEX('Electric Ratios'!E:E,MATCH($A61,'Electric Ratios'!$A:$A,0)))</f>
        <v/>
      </c>
      <c r="F61" s="9" t="str">
        <f>IF(E61="","",INDEX('Electric Ratios'!F:F,MATCH($A61,'Electric Ratios'!$A:$A,0)))</f>
        <v/>
      </c>
    </row>
    <row r="62" spans="1:7" x14ac:dyDescent="0.25">
      <c r="A62" s="96" t="s">
        <v>101</v>
      </c>
      <c r="E62" s="9" t="str">
        <f>IF(D62="","",INDEX('Electric Ratios'!E:E,MATCH($A62,'Electric Ratios'!$A:$A,0)))</f>
        <v/>
      </c>
      <c r="F62" s="9" t="str">
        <f>IF(E62="","",INDEX('Electric Ratios'!F:F,MATCH($A62,'Electric Ratios'!$A:$A,0)))</f>
        <v/>
      </c>
    </row>
    <row r="63" spans="1:7" x14ac:dyDescent="0.25">
      <c r="A63" s="96" t="s">
        <v>102</v>
      </c>
      <c r="E63" s="9" t="str">
        <f>IF(D63="","",INDEX('Electric Ratios'!E:E,MATCH($A63,'Electric Ratios'!$A:$A,0)))</f>
        <v/>
      </c>
      <c r="F63" s="9" t="str">
        <f>IF(E63="","",INDEX('Electric Ratios'!F:F,MATCH($A63,'Electric Ratios'!$A:$A,0)))</f>
        <v/>
      </c>
    </row>
    <row r="64" spans="1:7" x14ac:dyDescent="0.25">
      <c r="A64" s="96" t="s">
        <v>103</v>
      </c>
      <c r="E64" s="9" t="str">
        <f>IF(D64="","",INDEX('Electric Ratios'!E:E,MATCH($A64,'Electric Ratios'!$A:$A,0)))</f>
        <v/>
      </c>
      <c r="F64" s="9" t="str">
        <f>IF(E64="","",INDEX('Electric Ratios'!F:F,MATCH($A64,'Electric Ratios'!$A:$A,0)))</f>
        <v/>
      </c>
    </row>
    <row r="65" spans="1:6" x14ac:dyDescent="0.25">
      <c r="A65" s="96" t="s">
        <v>104</v>
      </c>
      <c r="E65" s="9" t="str">
        <f>IF(D65="","",INDEX('Electric Ratios'!E:E,MATCH($A65,'Electric Ratios'!$A:$A,0)))</f>
        <v/>
      </c>
      <c r="F65" s="9" t="str">
        <f>IF(E65="","",INDEX('Electric Ratios'!F:F,MATCH($A65,'Electric Ratios'!$A:$A,0)))</f>
        <v/>
      </c>
    </row>
    <row r="66" spans="1:6" x14ac:dyDescent="0.25">
      <c r="A66" s="96" t="s">
        <v>105</v>
      </c>
      <c r="E66" s="9" t="str">
        <f>IF(D66="","",INDEX('Electric Ratios'!E:E,MATCH($A66,'Electric Ratios'!$A:$A,0)))</f>
        <v/>
      </c>
      <c r="F66" s="9" t="str">
        <f>IF(E66="","",INDEX('Electric Ratios'!F:F,MATCH($A66,'Electric Ratios'!$A:$A,0)))</f>
        <v/>
      </c>
    </row>
    <row r="67" spans="1:6" x14ac:dyDescent="0.25">
      <c r="A67" s="96" t="s">
        <v>106</v>
      </c>
      <c r="E67" s="9" t="str">
        <f>IF(D67="","",INDEX('Electric Ratios'!E:E,MATCH($A67,'Electric Ratios'!$A:$A,0)))</f>
        <v/>
      </c>
      <c r="F67" s="9" t="str">
        <f>IF(E67="","",INDEX('Electric Ratios'!F:F,MATCH($A67,'Electric Ratios'!$A:$A,0)))</f>
        <v/>
      </c>
    </row>
    <row r="68" spans="1:6" x14ac:dyDescent="0.25">
      <c r="A68" s="96" t="s">
        <v>107</v>
      </c>
    </row>
    <row r="69" spans="1:6" x14ac:dyDescent="0.25">
      <c r="A69" s="96" t="s">
        <v>108</v>
      </c>
    </row>
    <row r="70" spans="1:6" x14ac:dyDescent="0.25">
      <c r="A70" s="96" t="s">
        <v>109</v>
      </c>
    </row>
    <row r="71" spans="1:6" x14ac:dyDescent="0.25">
      <c r="A71" s="96" t="s">
        <v>110</v>
      </c>
    </row>
    <row r="72" spans="1:6" x14ac:dyDescent="0.25">
      <c r="A72" s="96" t="s">
        <v>111</v>
      </c>
    </row>
    <row r="73" spans="1:6" x14ac:dyDescent="0.25">
      <c r="A73" s="96" t="s">
        <v>112</v>
      </c>
    </row>
    <row r="74" spans="1:6" x14ac:dyDescent="0.25">
      <c r="A74" s="96"/>
    </row>
    <row r="75" spans="1:6" x14ac:dyDescent="0.25">
      <c r="A75" s="96"/>
    </row>
    <row r="76" spans="1:6" x14ac:dyDescent="0.25">
      <c r="A76" s="96"/>
    </row>
    <row r="77" spans="1:6" x14ac:dyDescent="0.25">
      <c r="A77" s="96"/>
    </row>
    <row r="78" spans="1:6" x14ac:dyDescent="0.25">
      <c r="A78" s="96"/>
    </row>
    <row r="79" spans="1:6" x14ac:dyDescent="0.25">
      <c r="A79" s="97"/>
    </row>
    <row r="80" spans="1:6" x14ac:dyDescent="0.25">
      <c r="A80" s="97"/>
    </row>
    <row r="81" spans="1:1" x14ac:dyDescent="0.25">
      <c r="A81" s="97"/>
    </row>
    <row r="82" spans="1:1" x14ac:dyDescent="0.25">
      <c r="A82" s="97"/>
    </row>
  </sheetData>
  <mergeCells count="4">
    <mergeCell ref="A2:F2"/>
    <mergeCell ref="A3:F3"/>
    <mergeCell ref="A4:F4"/>
    <mergeCell ref="A53:F53"/>
  </mergeCells>
  <conditionalFormatting sqref="A9:F10 A12:F16 A18:F52">
    <cfRule type="expression" dxfId="43" priority="4">
      <formula>$A9="Total"</formula>
    </cfRule>
  </conditionalFormatting>
  <conditionalFormatting sqref="A58:A78">
    <cfRule type="expression" dxfId="42" priority="3">
      <formula>$A58="Total"</formula>
    </cfRule>
  </conditionalFormatting>
  <conditionalFormatting sqref="A11:F11">
    <cfRule type="expression" dxfId="41" priority="2">
      <formula>$A11="Total"</formula>
    </cfRule>
  </conditionalFormatting>
  <conditionalFormatting sqref="A17:F17">
    <cfRule type="expression" dxfId="40" priority="1">
      <formula>$A17="Total"</formula>
    </cfRule>
  </conditionalFormatting>
  <printOptions horizontalCentered="1" verticalCentered="1"/>
  <pageMargins left="0.7" right="0.7" top="0.75" bottom="0.75" header="0.3" footer="0.3"/>
  <pageSetup scale="78" orientation="landscape" r:id="rId1"/>
  <headerFooter scaleWithDoc="0">
    <oddHeader>&amp;R2020 Exhibit E
Summary Cost Benefit Results by Program
EEP-2018-0002</oddHeader>
    <oddFooter>&amp;L&amp;10&amp;A&amp;C&amp;10Page &amp;P of &amp;N&amp;R&amp;10&amp;F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311F2-D9CB-4290-98B7-14395947FCDA}">
  <sheetPr codeName="Sheet7">
    <tabColor theme="3"/>
    <pageSetUpPr fitToPage="1"/>
  </sheetPr>
  <dimension ref="A1:AL277"/>
  <sheetViews>
    <sheetView view="pageLayout" topLeftCell="L1" zoomScaleNormal="70" workbookViewId="0">
      <selection activeCell="A11" sqref="A11:K11"/>
    </sheetView>
  </sheetViews>
  <sheetFormatPr defaultColWidth="15.140625" defaultRowHeight="15" outlineLevelCol="2" x14ac:dyDescent="0.25"/>
  <cols>
    <col min="1" max="1" customWidth="true" style="21" width="33.5703125" collapsed="false"/>
    <col min="2" max="6" customWidth="true" style="21" width="13.28515625" collapsed="false"/>
    <col min="7" max="7" customWidth="true" style="21" width="17.85546875" collapsed="false"/>
    <col min="8" max="8" customWidth="true" style="21" width="16.5703125" collapsed="false"/>
    <col min="9" max="14" customWidth="true" style="21" width="13.85546875" collapsed="false"/>
    <col min="15" max="15" customWidth="true" style="43" width="18.140625" outlineLevel="1" collapsed="false"/>
    <col min="16" max="19" customWidth="true" style="43" width="15.0" outlineLevel="1" collapsed="false"/>
    <col min="20" max="24" customWidth="true" style="21" width="15.140625" outlineLevel="1" collapsed="false"/>
    <col min="25" max="25" customWidth="true" style="21" width="4.42578125" collapsed="false"/>
    <col min="26" max="26" customWidth="true" style="21" width="16.28515625" outlineLevel="2" collapsed="false"/>
    <col min="27" max="28" customWidth="true" style="62" width="15.140625" outlineLevel="1" collapsed="false"/>
    <col min="29" max="29" customWidth="true" style="62" width="19.28515625" outlineLevel="1" collapsed="false"/>
    <col min="30" max="31" customWidth="true" style="62" width="15.140625" outlineLevel="1" collapsed="false"/>
    <col min="32" max="32" customWidth="true" style="62" width="20.7109375" outlineLevel="1" collapsed="false"/>
    <col min="33" max="33" customWidth="true" style="62" width="13.5703125" outlineLevel="1" collapsed="false"/>
    <col min="34" max="34" customWidth="true" style="21" width="2.7109375" outlineLevel="1" collapsed="false"/>
    <col min="35" max="35" style="21" width="15.140625" outlineLevel="1" collapsed="false"/>
    <col min="36" max="16384" style="21" width="15.140625" collapsed="false"/>
  </cols>
  <sheetData>
    <row r="1" spans="1:38" s="80" customFormat="1" ht="15.6" customHeight="1" x14ac:dyDescent="0.25">
      <c r="A1" s="133" t="s">
        <v>16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15"/>
      <c r="M1" s="115"/>
      <c r="N1" s="115"/>
      <c r="O1" s="61"/>
      <c r="P1" s="61"/>
      <c r="AA1" s="81"/>
      <c r="AB1" s="81"/>
      <c r="AC1" s="81"/>
      <c r="AD1" s="81"/>
      <c r="AE1" s="81"/>
      <c r="AF1" s="78"/>
      <c r="AG1" s="78"/>
    </row>
    <row r="2" spans="1:38" s="80" customFormat="1" ht="15.6" customHeight="1" x14ac:dyDescent="0.25">
      <c r="A2" s="133" t="str">
        <f>'Total Ratios'!$A$3</f>
        <v>2020 Iowa Energy Efficiency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15"/>
      <c r="M2" s="115"/>
      <c r="N2" s="115"/>
      <c r="O2" s="38"/>
      <c r="U2" s="38"/>
      <c r="V2" s="38"/>
      <c r="Z2" s="77"/>
      <c r="AA2" s="78"/>
      <c r="AB2" s="78"/>
      <c r="AC2" s="78"/>
      <c r="AD2" s="78"/>
      <c r="AE2" s="78"/>
      <c r="AF2" s="78"/>
      <c r="AG2" s="78"/>
    </row>
    <row r="3" spans="1:38" s="80" customFormat="1" ht="15.6" customHeight="1" x14ac:dyDescent="0.25">
      <c r="A3" s="133" t="str">
        <f>'Curtail Inputs - Gross'!P2&amp;"Benefit/Cost Input Data - Curtailment Programs"</f>
        <v>Benefit/Cost Input Data - Curtailment Programs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15"/>
      <c r="M3" s="115"/>
      <c r="N3" s="115"/>
      <c r="O3" s="42" t="s">
        <v>44</v>
      </c>
      <c r="P3" s="79"/>
      <c r="Q3" s="79"/>
      <c r="T3" s="31" t="s">
        <v>45</v>
      </c>
      <c r="Z3" s="77"/>
      <c r="AA3" s="42" t="s">
        <v>46</v>
      </c>
      <c r="AB3" s="78"/>
      <c r="AC3" s="78"/>
      <c r="AD3" s="78"/>
      <c r="AE3" s="78"/>
      <c r="AF3" s="42" t="s">
        <v>64</v>
      </c>
      <c r="AG3" s="78"/>
    </row>
    <row r="4" spans="1:38" x14ac:dyDescent="0.25">
      <c r="B4" s="47" t="s">
        <v>28</v>
      </c>
      <c r="C4" s="47" t="s">
        <v>29</v>
      </c>
      <c r="D4" s="47" t="s">
        <v>30</v>
      </c>
      <c r="E4" s="47" t="s">
        <v>31</v>
      </c>
      <c r="F4" s="47" t="s">
        <v>32</v>
      </c>
      <c r="G4" s="47" t="s">
        <v>33</v>
      </c>
      <c r="H4" s="47" t="s">
        <v>34</v>
      </c>
      <c r="I4" s="47" t="s">
        <v>35</v>
      </c>
      <c r="J4" s="47" t="s">
        <v>36</v>
      </c>
      <c r="K4" s="47" t="s">
        <v>37</v>
      </c>
      <c r="L4" s="17" t="s">
        <v>69</v>
      </c>
      <c r="M4" t="s">
        <v>69</v>
      </c>
      <c r="N4" s="46"/>
      <c r="O4" s="43" t="s">
        <v>39</v>
      </c>
      <c r="P4" s="43" t="s">
        <v>40</v>
      </c>
      <c r="Q4" s="43" t="s">
        <v>41</v>
      </c>
      <c r="R4" s="43" t="s">
        <v>42</v>
      </c>
      <c r="S4" s="43" t="s">
        <v>43</v>
      </c>
      <c r="Z4"/>
      <c r="AA4" s="9"/>
      <c r="AB4" s="9"/>
      <c r="AC4" s="9"/>
      <c r="AD4" s="9"/>
      <c r="AE4" s="9"/>
      <c r="AF4" s="9"/>
      <c r="AG4" s="9"/>
      <c r="AI4" s="28"/>
      <c r="AJ4" s="103"/>
      <c r="AK4" s="103"/>
      <c r="AL4" s="102"/>
    </row>
    <row r="5" spans="1:38" ht="14.45" customHeight="1" x14ac:dyDescent="0.25">
      <c r="G5" s="22" t="s">
        <v>6</v>
      </c>
      <c r="H5" s="22" t="s">
        <v>6</v>
      </c>
      <c r="I5" s="22"/>
      <c r="J5" s="22"/>
      <c r="L5" t="s">
        <v>70</v>
      </c>
      <c r="M5" t="s">
        <v>70</v>
      </c>
      <c r="N5" t="s">
        <v>69</v>
      </c>
      <c r="Z5"/>
      <c r="AA5" s="9"/>
      <c r="AB5" s="9"/>
      <c r="AC5" s="9"/>
      <c r="AD5" s="9"/>
      <c r="AE5" s="9"/>
      <c r="AF5" s="9"/>
      <c r="AG5" s="9"/>
      <c r="AK5" s="103"/>
    </row>
    <row r="6" spans="1:38" ht="14.45" customHeight="1" x14ac:dyDescent="0.25">
      <c r="F6" s="22" t="s">
        <v>2</v>
      </c>
      <c r="G6" s="22" t="s">
        <v>7</v>
      </c>
      <c r="H6" s="22" t="s">
        <v>7</v>
      </c>
      <c r="I6" s="22" t="s">
        <v>24</v>
      </c>
      <c r="J6" s="22" t="s">
        <v>24</v>
      </c>
      <c r="L6" t="s">
        <v>4</v>
      </c>
      <c r="M6" s="2" t="s">
        <v>4</v>
      </c>
      <c r="N6" t="s">
        <v>70</v>
      </c>
      <c r="P6" s="43" t="s">
        <v>19</v>
      </c>
      <c r="R6" s="43" t="s">
        <v>15</v>
      </c>
      <c r="T6" s="32"/>
      <c r="U6" s="32" t="s">
        <v>19</v>
      </c>
      <c r="V6" s="32"/>
      <c r="W6" s="32" t="s">
        <v>15</v>
      </c>
      <c r="X6" s="32"/>
      <c r="Z6"/>
      <c r="AA6" s="39"/>
      <c r="AB6" s="39"/>
      <c r="AC6" s="39"/>
      <c r="AD6" s="39"/>
      <c r="AE6" s="39"/>
      <c r="AF6" s="39"/>
      <c r="AG6" s="39"/>
      <c r="AK6" s="103"/>
    </row>
    <row r="7" spans="1:38" ht="14.45" customHeight="1" x14ac:dyDescent="0.25">
      <c r="B7" s="22" t="s">
        <v>4</v>
      </c>
      <c r="C7" s="22" t="s">
        <v>0</v>
      </c>
      <c r="D7" s="22" t="s">
        <v>13</v>
      </c>
      <c r="E7" s="22" t="s">
        <v>26</v>
      </c>
      <c r="F7" s="22" t="s">
        <v>3</v>
      </c>
      <c r="G7" s="22" t="s">
        <v>5</v>
      </c>
      <c r="H7" s="22" t="s">
        <v>5</v>
      </c>
      <c r="I7" s="22" t="s">
        <v>25</v>
      </c>
      <c r="J7" s="22" t="s">
        <v>25</v>
      </c>
      <c r="K7" s="22" t="s">
        <v>10</v>
      </c>
      <c r="L7" s="2" t="s">
        <v>5</v>
      </c>
      <c r="M7" s="2" t="s">
        <v>5</v>
      </c>
      <c r="N7" s="2" t="s">
        <v>0</v>
      </c>
      <c r="O7" s="43" t="s">
        <v>17</v>
      </c>
      <c r="P7" s="43" t="s">
        <v>20</v>
      </c>
      <c r="Q7" s="43" t="s">
        <v>21</v>
      </c>
      <c r="R7" s="43" t="s">
        <v>22</v>
      </c>
      <c r="S7" s="43" t="s">
        <v>23</v>
      </c>
      <c r="T7" s="32" t="s">
        <v>17</v>
      </c>
      <c r="U7" s="32" t="s">
        <v>20</v>
      </c>
      <c r="V7" s="32" t="s">
        <v>21</v>
      </c>
      <c r="W7" s="32" t="s">
        <v>22</v>
      </c>
      <c r="X7" s="32" t="s">
        <v>23</v>
      </c>
      <c r="Z7"/>
      <c r="AA7" s="137" t="s">
        <v>48</v>
      </c>
      <c r="AB7" s="138"/>
      <c r="AC7" s="138"/>
      <c r="AD7" s="138"/>
      <c r="AE7" s="139"/>
      <c r="AF7" s="137" t="s">
        <v>60</v>
      </c>
      <c r="AG7" s="139"/>
      <c r="AK7" s="103"/>
    </row>
    <row r="8" spans="1:38" ht="14.45" customHeight="1" x14ac:dyDescent="0.25">
      <c r="A8" s="23" t="s">
        <v>14</v>
      </c>
      <c r="B8" s="24" t="s">
        <v>5</v>
      </c>
      <c r="C8" s="24" t="s">
        <v>12</v>
      </c>
      <c r="D8" s="24" t="s">
        <v>1</v>
      </c>
      <c r="E8" s="24" t="s">
        <v>27</v>
      </c>
      <c r="F8" s="24" t="s">
        <v>8</v>
      </c>
      <c r="G8" s="24" t="s">
        <v>8</v>
      </c>
      <c r="H8" s="24" t="s">
        <v>9</v>
      </c>
      <c r="I8" s="24" t="s">
        <v>8</v>
      </c>
      <c r="J8" s="24" t="s">
        <v>9</v>
      </c>
      <c r="K8" s="24" t="s">
        <v>11</v>
      </c>
      <c r="L8" s="5" t="s">
        <v>8</v>
      </c>
      <c r="M8" s="5" t="s">
        <v>9</v>
      </c>
      <c r="N8" s="5" t="s">
        <v>8</v>
      </c>
      <c r="O8" s="43" t="s">
        <v>38</v>
      </c>
      <c r="P8" s="43" t="s">
        <v>38</v>
      </c>
      <c r="Q8" s="43" t="s">
        <v>38</v>
      </c>
      <c r="R8" s="43" t="s">
        <v>38</v>
      </c>
      <c r="S8" s="43" t="s">
        <v>38</v>
      </c>
      <c r="T8" s="32" t="s">
        <v>38</v>
      </c>
      <c r="U8" s="32" t="s">
        <v>38</v>
      </c>
      <c r="V8" s="32" t="s">
        <v>38</v>
      </c>
      <c r="W8" s="32" t="s">
        <v>38</v>
      </c>
      <c r="X8" s="32" t="s">
        <v>38</v>
      </c>
      <c r="Z8" s="48" t="s">
        <v>47</v>
      </c>
      <c r="AA8" s="40" t="s">
        <v>61</v>
      </c>
      <c r="AB8" s="40" t="s">
        <v>65</v>
      </c>
      <c r="AC8" s="40" t="s">
        <v>62</v>
      </c>
      <c r="AD8" s="40" t="s">
        <v>63</v>
      </c>
      <c r="AE8" s="40" t="s">
        <v>67</v>
      </c>
      <c r="AF8" s="40" t="s">
        <v>66</v>
      </c>
      <c r="AG8" s="40" t="s">
        <v>68</v>
      </c>
      <c r="AI8" s="108" t="s">
        <v>72</v>
      </c>
      <c r="AK8" s="28"/>
    </row>
    <row r="9" spans="1:38" ht="14.45" customHeight="1" x14ac:dyDescent="0.25">
      <c r="A9" s="1" t="s">
        <v>94</v>
      </c>
      <c r="B9" s="26">
        <v>1353055.6200000017</v>
      </c>
      <c r="C9" s="26">
        <v>1233485.9599999983</v>
      </c>
      <c r="D9" s="26">
        <v>1233485.9599999983</v>
      </c>
      <c r="E9" s="26">
        <v>0</v>
      </c>
      <c r="F9" s="26">
        <v>243.53213076596279</v>
      </c>
      <c r="G9" s="26">
        <v>197506.43611832129</v>
      </c>
      <c r="H9" s="26">
        <v>269175.62218778761</v>
      </c>
      <c r="I9" s="26">
        <v>0</v>
      </c>
      <c r="J9" s="26">
        <v>0</v>
      </c>
      <c r="K9" s="26">
        <v>26917.562218778763</v>
      </c>
      <c r="L9" s="26">
        <v>13368261.314594073</v>
      </c>
      <c r="M9" s="26">
        <v>18667097.452520885</v>
      </c>
      <c r="N9" s="26">
        <v>10703813.25349973</v>
      </c>
      <c r="O9" s="43">
        <v>1.0001974268333607</v>
      </c>
      <c r="P9" s="43">
        <v>7.4086603310641666E-3</v>
      </c>
      <c r="Q9" s="43">
        <v>7.408728008278246E-3</v>
      </c>
      <c r="R9" s="43">
        <v>1.2379121034785201E-2</v>
      </c>
      <c r="S9" s="43">
        <v>1.3931410888889459E-2</v>
      </c>
      <c r="T9" s="34">
        <f t="shared" ref="T9" si="0">IF(D9&gt;0,(F9+C9+E9+I9)/D9,0)</f>
        <v>1.0001974340516742</v>
      </c>
      <c r="U9" s="34">
        <f>IFERROR(G9/(B9+C9+F9+L9+N9),0)</f>
        <v>7.4086603285897761E-3</v>
      </c>
      <c r="V9" s="34">
        <f>IFERROR(G9/(B9+C9+L9+N9),0)</f>
        <v>7.408728008278246E-3</v>
      </c>
      <c r="W9" s="34">
        <f>IFERROR((G9+E9+I9)/(B9+D9+L9),0)</f>
        <v>1.2379121034785201E-2</v>
      </c>
      <c r="X9" s="34">
        <f t="shared" ref="X9:X49" si="1">IFERROR((H9+K9+J9)/(B9+D9+M9),0)</f>
        <v>1.3931411178740007E-2</v>
      </c>
      <c r="Z9" s="21">
        <v>17831</v>
      </c>
      <c r="AA9" s="62">
        <f>IFERROR(VLOOKUP($Z9,NTG_RR!$A:$N,8+COLUMN()-COLUMN($AA$8),0),"")</f>
        <v>1</v>
      </c>
      <c r="AB9" s="62">
        <f>IFERROR(VLOOKUP($Z9,NTG_RR!$A:$N,8+COLUMN()-COLUMN($AA$8),0),"")</f>
        <v>0</v>
      </c>
      <c r="AC9" s="62">
        <f>IFERROR(VLOOKUP($Z9,NTG_RR!$A:$N,8+COLUMN()-COLUMN($AA$8),0),"")</f>
        <v>0</v>
      </c>
      <c r="AD9" s="62">
        <f>IFERROR(VLOOKUP($Z9,NTG_RR!$A:$N,8+COLUMN()-COLUMN($AA$8),0),"")</f>
        <v>0</v>
      </c>
      <c r="AE9" s="62">
        <f>IFERROR(VLOOKUP($Z9,NTG_RR!$A:$N,8+COLUMN()-COLUMN($AA$8),0),"")</f>
        <v>0</v>
      </c>
      <c r="AF9" s="62">
        <f>IFERROR(VLOOKUP($Z9,NTG_RR!$A:$N,8+COLUMN()-COLUMN($AA$8),0),"")</f>
        <v>0</v>
      </c>
      <c r="AG9" s="62">
        <f>IFERROR(VLOOKUP($Z9,NTG_RR!$A:$N,8+COLUMN()-COLUMN($AA$8),0),"")</f>
        <v>0</v>
      </c>
      <c r="AH9" s="62"/>
      <c r="AI9" s="62" t="str">
        <f>IFERROR(VLOOKUP($Z9,NTG_RR!$A:$P,8+COLUMN()-COLUMN($AA$8),0),"")</f>
        <v>Yes</v>
      </c>
      <c r="AJ9" s="28"/>
      <c r="AK9" s="28"/>
    </row>
    <row r="10" spans="1:38" s="28" customFormat="1" ht="14.45" customHeight="1" x14ac:dyDescent="0.25">
      <c r="A10" s="25" t="s">
        <v>95</v>
      </c>
      <c r="B10" s="27">
        <v>347867.87999999989</v>
      </c>
      <c r="C10" s="27">
        <v>7335750</v>
      </c>
      <c r="D10" s="27">
        <v>7335750</v>
      </c>
      <c r="E10" s="27">
        <v>0</v>
      </c>
      <c r="F10" s="27">
        <v>34099.485269849989</v>
      </c>
      <c r="G10" s="27">
        <v>40951366.110000007</v>
      </c>
      <c r="H10" s="27">
        <v>40951366.107989393</v>
      </c>
      <c r="I10" s="27">
        <v>0</v>
      </c>
      <c r="J10" s="27">
        <v>0</v>
      </c>
      <c r="K10" s="27">
        <v>4095136.6107989396</v>
      </c>
      <c r="L10" s="27">
        <v>0</v>
      </c>
      <c r="M10" s="27">
        <v>0</v>
      </c>
      <c r="N10" s="27">
        <v>0</v>
      </c>
      <c r="O10" s="44">
        <v>1.0046483985959174</v>
      </c>
      <c r="P10" s="44">
        <v>5.3061500112953741</v>
      </c>
      <c r="Q10" s="44">
        <v>5.3296984245655912</v>
      </c>
      <c r="R10" s="44">
        <v>5.3296984245655912</v>
      </c>
      <c r="S10" s="44">
        <v>5.8626682670221504</v>
      </c>
      <c r="T10" s="34">
        <f t="shared" ref="T10:T49" si="2">IF(D10&gt;0,(F10+C10+E10+I10)/D10,0)</f>
        <v>1.0046483979511094</v>
      </c>
      <c r="U10" s="34">
        <f t="shared" ref="U10:U49" si="3">IFERROR(G10/(B10+C10+F10+L10+N10),0)</f>
        <v>5.3061500145474865</v>
      </c>
      <c r="V10" s="34">
        <f t="shared" ref="V10:V49" si="4">IFERROR(G10/(B10+C10+L10+N10),0)</f>
        <v>5.3296984245655912</v>
      </c>
      <c r="W10" s="34">
        <f t="shared" ref="W10:W49" si="5">IFERROR((G10+E10+I10)/(B10+D10+L10),0)</f>
        <v>5.3296984245655912</v>
      </c>
      <c r="X10" s="34">
        <f t="shared" si="1"/>
        <v>5.8626682667343077</v>
      </c>
      <c r="Z10" s="21">
        <v>17836</v>
      </c>
      <c r="AA10" s="62">
        <f>IFERROR(VLOOKUP($Z10,NTG_RR!$A:$N,8+COLUMN()-COLUMN($AA$8),0),"")</f>
        <v>1</v>
      </c>
      <c r="AB10" s="62">
        <f>IFERROR(VLOOKUP($Z10,NTG_RR!$A:$N,8+COLUMN()-COLUMN($AA$8),0),"")</f>
        <v>0</v>
      </c>
      <c r="AC10" s="62">
        <f>IFERROR(VLOOKUP($Z10,NTG_RR!$A:$N,8+COLUMN()-COLUMN($AA$8),0),"")</f>
        <v>0</v>
      </c>
      <c r="AD10" s="62">
        <f>IFERROR(VLOOKUP($Z10,NTG_RR!$A:$N,8+COLUMN()-COLUMN($AA$8),0),"")</f>
        <v>0</v>
      </c>
      <c r="AE10" s="62">
        <f>IFERROR(VLOOKUP($Z10,NTG_RR!$A:$N,8+COLUMN()-COLUMN($AA$8),0),"")</f>
        <v>0</v>
      </c>
      <c r="AF10" s="62">
        <f>IFERROR(VLOOKUP($Z10,NTG_RR!$A:$N,8+COLUMN()-COLUMN($AA$8),0),"")</f>
        <v>0</v>
      </c>
      <c r="AG10" s="62">
        <f>IFERROR(VLOOKUP($Z10,NTG_RR!$A:$N,8+COLUMN()-COLUMN($AA$8),0),"")</f>
        <v>0</v>
      </c>
      <c r="AI10" s="62" t="str">
        <f>IFERROR(VLOOKUP($Z10,NTG_RR!$A:$P,8+COLUMN()-COLUMN($AA$8),0),"")</f>
        <v>Yes</v>
      </c>
    </row>
    <row r="11" spans="1:38" s="28" customFormat="1" ht="14.45" customHeight="1" x14ac:dyDescent="0.25">
      <c r="A11" s="126" t="s">
        <v>15</v>
      </c>
      <c r="B11" s="121">
        <f>SUM(B9:B10)</f>
        <v>1700923.5000000016</v>
      </c>
      <c r="C11" s="121">
        <f t="shared" ref="C11:K11" si="6">SUM(C9:C10)</f>
        <v>8569235.959999999</v>
      </c>
      <c r="D11" s="121">
        <f t="shared" si="6"/>
        <v>8569235.959999999</v>
      </c>
      <c r="E11" s="121">
        <f t="shared" si="6"/>
        <v>0</v>
      </c>
      <c r="F11" s="121">
        <f t="shared" si="6"/>
        <v>34343.01740061595</v>
      </c>
      <c r="G11" s="121">
        <f t="shared" si="6"/>
        <v>41148872.546118326</v>
      </c>
      <c r="H11" s="121">
        <f t="shared" si="6"/>
        <v>41220541.730177179</v>
      </c>
      <c r="I11" s="121">
        <f t="shared" si="6"/>
        <v>0</v>
      </c>
      <c r="J11" s="121">
        <f t="shared" si="6"/>
        <v>0</v>
      </c>
      <c r="K11" s="121">
        <f t="shared" si="6"/>
        <v>4122054.1730177184</v>
      </c>
      <c r="L11" s="27"/>
      <c r="M11" s="27"/>
      <c r="N11" s="27"/>
      <c r="O11" s="44"/>
      <c r="P11" s="44"/>
      <c r="Q11" s="44"/>
      <c r="R11" s="44"/>
      <c r="S11" s="44"/>
      <c r="T11" s="34">
        <f t="shared" si="2"/>
        <v>1.0040077105544678</v>
      </c>
      <c r="U11" s="34">
        <f t="shared" si="3"/>
        <v>3.9932905675324188</v>
      </c>
      <c r="V11" s="34">
        <f t="shared" si="4"/>
        <v>4.0066439772804001</v>
      </c>
      <c r="W11" s="34">
        <f t="shared" si="5"/>
        <v>4.0066439772804001</v>
      </c>
      <c r="X11" s="34">
        <f t="shared" si="1"/>
        <v>4.4149846046494483</v>
      </c>
      <c r="Z11" s="21"/>
      <c r="AA11" s="62" t="str">
        <f>IFERROR(VLOOKUP($Z11,NTG_RR!$A:$N,8+COLUMN()-COLUMN($AA$8),0),"")</f>
        <v/>
      </c>
      <c r="AB11" s="62" t="str">
        <f>IFERROR(VLOOKUP($Z11,NTG_RR!$A:$N,8+COLUMN()-COLUMN($AA$8),0),"")</f>
        <v/>
      </c>
      <c r="AC11" s="62" t="str">
        <f>IFERROR(VLOOKUP($Z11,NTG_RR!$A:$N,8+COLUMN()-COLUMN($AA$8),0),"")</f>
        <v/>
      </c>
      <c r="AD11" s="62" t="str">
        <f>IFERROR(VLOOKUP($Z11,NTG_RR!$A:$N,8+COLUMN()-COLUMN($AA$8),0),"")</f>
        <v/>
      </c>
      <c r="AE11" s="62" t="str">
        <f>IFERROR(VLOOKUP($Z11,NTG_RR!$A:$N,8+COLUMN()-COLUMN($AA$8),0),"")</f>
        <v/>
      </c>
      <c r="AF11" s="62" t="str">
        <f>IFERROR(VLOOKUP($Z11,NTG_RR!$A:$N,8+COLUMN()-COLUMN($AA$8),0),"")</f>
        <v/>
      </c>
      <c r="AG11" s="62" t="str">
        <f>IFERROR(VLOOKUP($Z11,NTG_RR!$A:$N,8+COLUMN()-COLUMN($AA$8),0),"")</f>
        <v/>
      </c>
      <c r="AI11" s="62" t="str">
        <f>IFERROR(VLOOKUP($Z11,NTG_RR!$A:$P,8+COLUMN()-COLUMN($AA$8),0),"")</f>
        <v/>
      </c>
    </row>
    <row r="12" spans="1:38" s="28" customFormat="1" ht="14.45" customHeight="1" x14ac:dyDescent="0.25"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44"/>
      <c r="P12" s="44"/>
      <c r="Q12" s="44"/>
      <c r="R12" s="44"/>
      <c r="S12" s="44"/>
      <c r="T12" s="34">
        <f t="shared" si="2"/>
        <v>0</v>
      </c>
      <c r="U12" s="34">
        <f t="shared" si="3"/>
        <v>0</v>
      </c>
      <c r="V12" s="34">
        <f t="shared" si="4"/>
        <v>0</v>
      </c>
      <c r="W12" s="34">
        <f t="shared" si="5"/>
        <v>0</v>
      </c>
      <c r="X12" s="34">
        <f t="shared" si="1"/>
        <v>0</v>
      </c>
      <c r="Z12" s="21"/>
      <c r="AA12" s="62" t="str">
        <f>IFERROR(VLOOKUP($Z12,NTG_RR!$A:$N,8+COLUMN()-COLUMN($AA$8),0),"")</f>
        <v/>
      </c>
      <c r="AB12" s="62" t="str">
        <f>IFERROR(VLOOKUP($Z12,NTG_RR!$A:$N,8+COLUMN()-COLUMN($AA$8),0),"")</f>
        <v/>
      </c>
      <c r="AC12" s="62" t="str">
        <f>IFERROR(VLOOKUP($Z12,NTG_RR!$A:$N,8+COLUMN()-COLUMN($AA$8),0),"")</f>
        <v/>
      </c>
      <c r="AD12" s="62" t="str">
        <f>IFERROR(VLOOKUP($Z12,NTG_RR!$A:$N,8+COLUMN()-COLUMN($AA$8),0),"")</f>
        <v/>
      </c>
      <c r="AE12" s="62" t="str">
        <f>IFERROR(VLOOKUP($Z12,NTG_RR!$A:$N,8+COLUMN()-COLUMN($AA$8),0),"")</f>
        <v/>
      </c>
      <c r="AF12" s="62" t="str">
        <f>IFERROR(VLOOKUP($Z12,NTG_RR!$A:$N,8+COLUMN()-COLUMN($AA$8),0),"")</f>
        <v/>
      </c>
      <c r="AG12" s="62" t="str">
        <f>IFERROR(VLOOKUP($Z12,NTG_RR!$A:$N,8+COLUMN()-COLUMN($AA$8),0),"")</f>
        <v/>
      </c>
      <c r="AI12" s="62" t="str">
        <f>IFERROR(VLOOKUP($Z12,NTG_RR!$A:$P,8+COLUMN()-COLUMN($AA$8),0),"")</f>
        <v/>
      </c>
    </row>
    <row r="13" spans="1:38" s="28" customFormat="1" ht="14.45" customHeight="1" x14ac:dyDescent="0.25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44"/>
      <c r="P13" s="44"/>
      <c r="Q13" s="44"/>
      <c r="R13" s="44"/>
      <c r="S13" s="44"/>
      <c r="T13" s="34">
        <f t="shared" si="2"/>
        <v>0</v>
      </c>
      <c r="U13" s="34">
        <f t="shared" si="3"/>
        <v>0</v>
      </c>
      <c r="V13" s="34">
        <f t="shared" si="4"/>
        <v>0</v>
      </c>
      <c r="W13" s="34">
        <f t="shared" si="5"/>
        <v>0</v>
      </c>
      <c r="X13" s="34">
        <f t="shared" si="1"/>
        <v>0</v>
      </c>
      <c r="Z13" s="21"/>
      <c r="AA13" s="62" t="str">
        <f>IFERROR(VLOOKUP($Z13,NTG_RR!$A:$N,8+COLUMN()-COLUMN($AA$8),0),"")</f>
        <v/>
      </c>
      <c r="AB13" s="62" t="str">
        <f>IFERROR(VLOOKUP($Z13,NTG_RR!$A:$N,8+COLUMN()-COLUMN($AA$8),0),"")</f>
        <v/>
      </c>
      <c r="AC13" s="62" t="str">
        <f>IFERROR(VLOOKUP($Z13,NTG_RR!$A:$N,8+COLUMN()-COLUMN($AA$8),0),"")</f>
        <v/>
      </c>
      <c r="AD13" s="62" t="str">
        <f>IFERROR(VLOOKUP($Z13,NTG_RR!$A:$N,8+COLUMN()-COLUMN($AA$8),0),"")</f>
        <v/>
      </c>
      <c r="AE13" s="62" t="str">
        <f>IFERROR(VLOOKUP($Z13,NTG_RR!$A:$N,8+COLUMN()-COLUMN($AA$8),0),"")</f>
        <v/>
      </c>
      <c r="AF13" s="62" t="str">
        <f>IFERROR(VLOOKUP($Z13,NTG_RR!$A:$N,8+COLUMN()-COLUMN($AA$8),0),"")</f>
        <v/>
      </c>
      <c r="AG13" s="62" t="str">
        <f>IFERROR(VLOOKUP($Z13,NTG_RR!$A:$N,8+COLUMN()-COLUMN($AA$8),0),"")</f>
        <v/>
      </c>
      <c r="AI13" s="62" t="str">
        <f>IFERROR(VLOOKUP($Z13,NTG_RR!$A:$P,8+COLUMN()-COLUMN($AA$8),0),"")</f>
        <v/>
      </c>
    </row>
    <row r="14" spans="1:38" s="28" customFormat="1" ht="14.45" customHeight="1" x14ac:dyDescent="0.25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44"/>
      <c r="P14" s="44"/>
      <c r="Q14" s="44"/>
      <c r="R14" s="44"/>
      <c r="S14" s="44"/>
      <c r="T14" s="34">
        <f t="shared" si="2"/>
        <v>0</v>
      </c>
      <c r="U14" s="34">
        <f t="shared" si="3"/>
        <v>0</v>
      </c>
      <c r="V14" s="34">
        <f t="shared" si="4"/>
        <v>0</v>
      </c>
      <c r="W14" s="34">
        <f t="shared" si="5"/>
        <v>0</v>
      </c>
      <c r="X14" s="34">
        <f t="shared" si="1"/>
        <v>0</v>
      </c>
      <c r="Z14" s="21"/>
      <c r="AA14" s="62" t="str">
        <f>IFERROR(VLOOKUP($Z14,NTG_RR!$A:$N,8+COLUMN()-COLUMN($AA$8),0),"")</f>
        <v/>
      </c>
      <c r="AB14" s="62" t="str">
        <f>IFERROR(VLOOKUP($Z14,NTG_RR!$A:$N,8+COLUMN()-COLUMN($AA$8),0),"")</f>
        <v/>
      </c>
      <c r="AC14" s="62" t="str">
        <f>IFERROR(VLOOKUP($Z14,NTG_RR!$A:$N,8+COLUMN()-COLUMN($AA$8),0),"")</f>
        <v/>
      </c>
      <c r="AD14" s="62" t="str">
        <f>IFERROR(VLOOKUP($Z14,NTG_RR!$A:$N,8+COLUMN()-COLUMN($AA$8),0),"")</f>
        <v/>
      </c>
      <c r="AE14" s="62" t="str">
        <f>IFERROR(VLOOKUP($Z14,NTG_RR!$A:$N,8+COLUMN()-COLUMN($AA$8),0),"")</f>
        <v/>
      </c>
      <c r="AF14" s="62" t="str">
        <f>IFERROR(VLOOKUP($Z14,NTG_RR!$A:$N,8+COLUMN()-COLUMN($AA$8),0),"")</f>
        <v/>
      </c>
      <c r="AG14" s="62" t="str">
        <f>IFERROR(VLOOKUP($Z14,NTG_RR!$A:$N,8+COLUMN()-COLUMN($AA$8),0),"")</f>
        <v/>
      </c>
      <c r="AI14" s="62" t="str">
        <f>IFERROR(VLOOKUP($Z14,NTG_RR!$A:$P,8+COLUMN()-COLUMN($AA$8),0),"")</f>
        <v/>
      </c>
    </row>
    <row r="15" spans="1:38" s="28" customFormat="1" ht="14.45" customHeight="1" x14ac:dyDescent="0.25">
      <c r="A15" s="10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44"/>
      <c r="P15" s="44"/>
      <c r="Q15" s="44"/>
      <c r="R15" s="44"/>
      <c r="S15" s="44"/>
      <c r="T15" s="34">
        <f t="shared" si="2"/>
        <v>0</v>
      </c>
      <c r="U15" s="34">
        <f t="shared" si="3"/>
        <v>0</v>
      </c>
      <c r="V15" s="34">
        <f t="shared" si="4"/>
        <v>0</v>
      </c>
      <c r="W15" s="34">
        <f t="shared" si="5"/>
        <v>0</v>
      </c>
      <c r="X15" s="34">
        <f t="shared" si="1"/>
        <v>0</v>
      </c>
      <c r="Z15" s="21"/>
      <c r="AA15" s="62" t="str">
        <f>IFERROR(VLOOKUP($Z15,NTG_RR!$A:$N,8+COLUMN()-COLUMN($AA$8),0),"")</f>
        <v/>
      </c>
      <c r="AB15" s="62" t="str">
        <f>IFERROR(VLOOKUP($Z15,NTG_RR!$A:$N,8+COLUMN()-COLUMN($AA$8),0),"")</f>
        <v/>
      </c>
      <c r="AC15" s="62" t="str">
        <f>IFERROR(VLOOKUP($Z15,NTG_RR!$A:$N,8+COLUMN()-COLUMN($AA$8),0),"")</f>
        <v/>
      </c>
      <c r="AD15" s="62" t="str">
        <f>IFERROR(VLOOKUP($Z15,NTG_RR!$A:$N,8+COLUMN()-COLUMN($AA$8),0),"")</f>
        <v/>
      </c>
      <c r="AE15" s="62" t="str">
        <f>IFERROR(VLOOKUP($Z15,NTG_RR!$A:$N,8+COLUMN()-COLUMN($AA$8),0),"")</f>
        <v/>
      </c>
      <c r="AF15" s="62" t="str">
        <f>IFERROR(VLOOKUP($Z15,NTG_RR!$A:$N,8+COLUMN()-COLUMN($AA$8),0),"")</f>
        <v/>
      </c>
      <c r="AG15" s="62" t="str">
        <f>IFERROR(VLOOKUP($Z15,NTG_RR!$A:$N,8+COLUMN()-COLUMN($AA$8),0),"")</f>
        <v/>
      </c>
      <c r="AI15" s="62" t="str">
        <f>IFERROR(VLOOKUP($Z15,NTG_RR!$A:$P,8+COLUMN()-COLUMN($AA$8),0),"")</f>
        <v/>
      </c>
    </row>
    <row r="16" spans="1:38" s="28" customFormat="1" ht="14.45" customHeight="1" x14ac:dyDescent="0.25">
      <c r="A16" s="25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44"/>
      <c r="P16" s="44"/>
      <c r="Q16" s="44"/>
      <c r="R16" s="44"/>
      <c r="S16" s="44"/>
      <c r="T16" s="34">
        <f t="shared" si="2"/>
        <v>0</v>
      </c>
      <c r="U16" s="34">
        <f t="shared" si="3"/>
        <v>0</v>
      </c>
      <c r="V16" s="34">
        <f t="shared" si="4"/>
        <v>0</v>
      </c>
      <c r="W16" s="34">
        <f t="shared" si="5"/>
        <v>0</v>
      </c>
      <c r="X16" s="34">
        <f t="shared" si="1"/>
        <v>0</v>
      </c>
      <c r="Z16" s="21"/>
      <c r="AA16" s="62" t="str">
        <f>IFERROR(VLOOKUP($Z16,NTG_RR!$A:$N,8+COLUMN()-COLUMN($AA$8),0),"")</f>
        <v/>
      </c>
      <c r="AB16" s="62" t="str">
        <f>IFERROR(VLOOKUP($Z16,NTG_RR!$A:$N,8+COLUMN()-COLUMN($AA$8),0),"")</f>
        <v/>
      </c>
      <c r="AC16" s="62" t="str">
        <f>IFERROR(VLOOKUP($Z16,NTG_RR!$A:$N,8+COLUMN()-COLUMN($AA$8),0),"")</f>
        <v/>
      </c>
      <c r="AD16" s="62" t="str">
        <f>IFERROR(VLOOKUP($Z16,NTG_RR!$A:$N,8+COLUMN()-COLUMN($AA$8),0),"")</f>
        <v/>
      </c>
      <c r="AE16" s="62" t="str">
        <f>IFERROR(VLOOKUP($Z16,NTG_RR!$A:$N,8+COLUMN()-COLUMN($AA$8),0),"")</f>
        <v/>
      </c>
      <c r="AF16" s="62" t="str">
        <f>IFERROR(VLOOKUP($Z16,NTG_RR!$A:$N,8+COLUMN()-COLUMN($AA$8),0),"")</f>
        <v/>
      </c>
      <c r="AG16" s="62" t="str">
        <f>IFERROR(VLOOKUP($Z16,NTG_RR!$A:$N,8+COLUMN()-COLUMN($AA$8),0),"")</f>
        <v/>
      </c>
      <c r="AI16" s="62" t="str">
        <f>IFERROR(VLOOKUP($Z16,NTG_RR!$A:$P,8+COLUMN()-COLUMN($AA$8),0),"")</f>
        <v/>
      </c>
    </row>
    <row r="17" spans="1:35" s="28" customFormat="1" ht="14.45" customHeight="1" x14ac:dyDescent="0.25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44"/>
      <c r="P17" s="44"/>
      <c r="Q17" s="44"/>
      <c r="R17" s="44"/>
      <c r="S17" s="44"/>
      <c r="T17" s="34">
        <f t="shared" si="2"/>
        <v>0</v>
      </c>
      <c r="U17" s="34">
        <f t="shared" si="3"/>
        <v>0</v>
      </c>
      <c r="V17" s="34">
        <f t="shared" si="4"/>
        <v>0</v>
      </c>
      <c r="W17" s="34">
        <f t="shared" si="5"/>
        <v>0</v>
      </c>
      <c r="X17" s="34">
        <f t="shared" si="1"/>
        <v>0</v>
      </c>
      <c r="Z17" s="21"/>
      <c r="AA17" s="62" t="str">
        <f>IFERROR(VLOOKUP($Z17,NTG_RR!$A:$N,8+COLUMN()-COLUMN($AA$8),0),"")</f>
        <v/>
      </c>
      <c r="AB17" s="62" t="str">
        <f>IFERROR(VLOOKUP($Z17,NTG_RR!$A:$N,8+COLUMN()-COLUMN($AA$8),0),"")</f>
        <v/>
      </c>
      <c r="AC17" s="62" t="str">
        <f>IFERROR(VLOOKUP($Z17,NTG_RR!$A:$N,8+COLUMN()-COLUMN($AA$8),0),"")</f>
        <v/>
      </c>
      <c r="AD17" s="62" t="str">
        <f>IFERROR(VLOOKUP($Z17,NTG_RR!$A:$N,8+COLUMN()-COLUMN($AA$8),0),"")</f>
        <v/>
      </c>
      <c r="AE17" s="62" t="str">
        <f>IFERROR(VLOOKUP($Z17,NTG_RR!$A:$N,8+COLUMN()-COLUMN($AA$8),0),"")</f>
        <v/>
      </c>
      <c r="AF17" s="62" t="str">
        <f>IFERROR(VLOOKUP($Z17,NTG_RR!$A:$N,8+COLUMN()-COLUMN($AA$8),0),"")</f>
        <v/>
      </c>
      <c r="AG17" s="62" t="str">
        <f>IFERROR(VLOOKUP($Z17,NTG_RR!$A:$N,8+COLUMN()-COLUMN($AA$8),0),"")</f>
        <v/>
      </c>
      <c r="AI17" s="62" t="str">
        <f>IFERROR(VLOOKUP($Z17,NTG_RR!$A:$P,8+COLUMN()-COLUMN($AA$8),0),"")</f>
        <v/>
      </c>
    </row>
    <row r="18" spans="1:35" s="28" customFormat="1" ht="14.45" customHeight="1" x14ac:dyDescent="0.25">
      <c r="A18" s="25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44"/>
      <c r="P18" s="44"/>
      <c r="Q18" s="44"/>
      <c r="R18" s="44"/>
      <c r="S18" s="44"/>
      <c r="T18" s="34">
        <f t="shared" si="2"/>
        <v>0</v>
      </c>
      <c r="U18" s="34">
        <f t="shared" si="3"/>
        <v>0</v>
      </c>
      <c r="V18" s="34">
        <f t="shared" si="4"/>
        <v>0</v>
      </c>
      <c r="W18" s="34">
        <f t="shared" si="5"/>
        <v>0</v>
      </c>
      <c r="X18" s="34">
        <f t="shared" si="1"/>
        <v>0</v>
      </c>
      <c r="Z18" s="21"/>
      <c r="AA18" s="62" t="str">
        <f>IFERROR(VLOOKUP($Z18,NTG_RR!$A:$N,8+COLUMN()-COLUMN($AA$8),0),"")</f>
        <v/>
      </c>
      <c r="AB18" s="62" t="str">
        <f>IFERROR(VLOOKUP($Z18,NTG_RR!$A:$N,8+COLUMN()-COLUMN($AA$8),0),"")</f>
        <v/>
      </c>
      <c r="AC18" s="62" t="str">
        <f>IFERROR(VLOOKUP($Z18,NTG_RR!$A:$N,8+COLUMN()-COLUMN($AA$8),0),"")</f>
        <v/>
      </c>
      <c r="AD18" s="62" t="str">
        <f>IFERROR(VLOOKUP($Z18,NTG_RR!$A:$N,8+COLUMN()-COLUMN($AA$8),0),"")</f>
        <v/>
      </c>
      <c r="AE18" s="62" t="str">
        <f>IFERROR(VLOOKUP($Z18,NTG_RR!$A:$N,8+COLUMN()-COLUMN($AA$8),0),"")</f>
        <v/>
      </c>
      <c r="AF18" s="62" t="str">
        <f>IFERROR(VLOOKUP($Z18,NTG_RR!$A:$N,8+COLUMN()-COLUMN($AA$8),0),"")</f>
        <v/>
      </c>
      <c r="AG18" s="62" t="str">
        <f>IFERROR(VLOOKUP($Z18,NTG_RR!$A:$N,8+COLUMN()-COLUMN($AA$8),0),"")</f>
        <v/>
      </c>
      <c r="AI18" s="62" t="str">
        <f>IFERROR(VLOOKUP($Z18,NTG_RR!$A:$P,8+COLUMN()-COLUMN($AA$8),0),"")</f>
        <v/>
      </c>
    </row>
    <row r="19" spans="1:35" s="28" customFormat="1" ht="14.45" customHeight="1" x14ac:dyDescent="0.25">
      <c r="A19" s="25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44"/>
      <c r="P19" s="44"/>
      <c r="Q19" s="44"/>
      <c r="R19" s="44"/>
      <c r="S19" s="44"/>
      <c r="T19" s="34">
        <f t="shared" si="2"/>
        <v>0</v>
      </c>
      <c r="U19" s="34">
        <f t="shared" si="3"/>
        <v>0</v>
      </c>
      <c r="V19" s="34">
        <f t="shared" si="4"/>
        <v>0</v>
      </c>
      <c r="W19" s="34">
        <f t="shared" si="5"/>
        <v>0</v>
      </c>
      <c r="X19" s="34">
        <f t="shared" si="1"/>
        <v>0</v>
      </c>
      <c r="Z19" s="21"/>
      <c r="AA19" s="62" t="str">
        <f>IFERROR(VLOOKUP($Z19,NTG_RR!$A:$N,8+COLUMN()-COLUMN($AA$8),0),"")</f>
        <v/>
      </c>
      <c r="AB19" s="62" t="str">
        <f>IFERROR(VLOOKUP($Z19,NTG_RR!$A:$N,8+COLUMN()-COLUMN($AA$8),0),"")</f>
        <v/>
      </c>
      <c r="AC19" s="62" t="str">
        <f>IFERROR(VLOOKUP($Z19,NTG_RR!$A:$N,8+COLUMN()-COLUMN($AA$8),0),"")</f>
        <v/>
      </c>
      <c r="AD19" s="62" t="str">
        <f>IFERROR(VLOOKUP($Z19,NTG_RR!$A:$N,8+COLUMN()-COLUMN($AA$8),0),"")</f>
        <v/>
      </c>
      <c r="AE19" s="62" t="str">
        <f>IFERROR(VLOOKUP($Z19,NTG_RR!$A:$N,8+COLUMN()-COLUMN($AA$8),0),"")</f>
        <v/>
      </c>
      <c r="AF19" s="62" t="str">
        <f>IFERROR(VLOOKUP($Z19,NTG_RR!$A:$N,8+COLUMN()-COLUMN($AA$8),0),"")</f>
        <v/>
      </c>
      <c r="AG19" s="62" t="str">
        <f>IFERROR(VLOOKUP($Z19,NTG_RR!$A:$N,8+COLUMN()-COLUMN($AA$8),0),"")</f>
        <v/>
      </c>
      <c r="AI19" s="62" t="str">
        <f>IFERROR(VLOOKUP($Z19,NTG_RR!$A:$P,8+COLUMN()-COLUMN($AA$8),0),"")</f>
        <v/>
      </c>
    </row>
    <row r="20" spans="1:35" s="28" customFormat="1" ht="14.45" customHeight="1" x14ac:dyDescent="0.25">
      <c r="A20" s="25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44"/>
      <c r="P20" s="44"/>
      <c r="Q20" s="44"/>
      <c r="R20" s="44"/>
      <c r="S20" s="44"/>
      <c r="T20" s="34">
        <f t="shared" si="2"/>
        <v>0</v>
      </c>
      <c r="U20" s="34">
        <f t="shared" si="3"/>
        <v>0</v>
      </c>
      <c r="V20" s="34">
        <f t="shared" si="4"/>
        <v>0</v>
      </c>
      <c r="W20" s="34">
        <f t="shared" si="5"/>
        <v>0</v>
      </c>
      <c r="X20" s="34">
        <f t="shared" si="1"/>
        <v>0</v>
      </c>
      <c r="Z20" s="21"/>
      <c r="AA20" s="62" t="str">
        <f>IFERROR(VLOOKUP($Z20,NTG_RR!$A:$N,8+COLUMN()-COLUMN($AA$8),0),"")</f>
        <v/>
      </c>
      <c r="AB20" s="62" t="str">
        <f>IFERROR(VLOOKUP($Z20,NTG_RR!$A:$N,8+COLUMN()-COLUMN($AA$8),0),"")</f>
        <v/>
      </c>
      <c r="AC20" s="62" t="str">
        <f>IFERROR(VLOOKUP($Z20,NTG_RR!$A:$N,8+COLUMN()-COLUMN($AA$8),0),"")</f>
        <v/>
      </c>
      <c r="AD20" s="62" t="str">
        <f>IFERROR(VLOOKUP($Z20,NTG_RR!$A:$N,8+COLUMN()-COLUMN($AA$8),0),"")</f>
        <v/>
      </c>
      <c r="AE20" s="62" t="str">
        <f>IFERROR(VLOOKUP($Z20,NTG_RR!$A:$N,8+COLUMN()-COLUMN($AA$8),0),"")</f>
        <v/>
      </c>
      <c r="AF20" s="62" t="str">
        <f>IFERROR(VLOOKUP($Z20,NTG_RR!$A:$N,8+COLUMN()-COLUMN($AA$8),0),"")</f>
        <v/>
      </c>
      <c r="AG20" s="62" t="str">
        <f>IFERROR(VLOOKUP($Z20,NTG_RR!$A:$N,8+COLUMN()-COLUMN($AA$8),0),"")</f>
        <v/>
      </c>
      <c r="AI20" s="62" t="str">
        <f>IFERROR(VLOOKUP($Z20,NTG_RR!$A:$P,8+COLUMN()-COLUMN($AA$8),0),"")</f>
        <v/>
      </c>
    </row>
    <row r="21" spans="1:35" s="28" customFormat="1" ht="14.45" customHeight="1" x14ac:dyDescent="0.25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44"/>
      <c r="P21" s="44"/>
      <c r="Q21" s="44"/>
      <c r="R21" s="44"/>
      <c r="S21" s="44"/>
      <c r="T21" s="34">
        <f t="shared" si="2"/>
        <v>0</v>
      </c>
      <c r="U21" s="34">
        <f t="shared" si="3"/>
        <v>0</v>
      </c>
      <c r="V21" s="34">
        <f t="shared" si="4"/>
        <v>0</v>
      </c>
      <c r="W21" s="34">
        <f t="shared" si="5"/>
        <v>0</v>
      </c>
      <c r="X21" s="34">
        <f t="shared" si="1"/>
        <v>0</v>
      </c>
      <c r="Z21" s="21"/>
      <c r="AA21" s="62" t="str">
        <f>IFERROR(VLOOKUP($Z21,NTG_RR!$A:$N,8+COLUMN()-COLUMN($AA$8),0),"")</f>
        <v/>
      </c>
      <c r="AB21" s="62" t="str">
        <f>IFERROR(VLOOKUP($Z21,NTG_RR!$A:$N,8+COLUMN()-COLUMN($AA$8),0),"")</f>
        <v/>
      </c>
      <c r="AC21" s="62" t="str">
        <f>IFERROR(VLOOKUP($Z21,NTG_RR!$A:$N,8+COLUMN()-COLUMN($AA$8),0),"")</f>
        <v/>
      </c>
      <c r="AD21" s="62" t="str">
        <f>IFERROR(VLOOKUP($Z21,NTG_RR!$A:$N,8+COLUMN()-COLUMN($AA$8),0),"")</f>
        <v/>
      </c>
      <c r="AE21" s="62" t="str">
        <f>IFERROR(VLOOKUP($Z21,NTG_RR!$A:$N,8+COLUMN()-COLUMN($AA$8),0),"")</f>
        <v/>
      </c>
      <c r="AF21" s="62" t="str">
        <f>IFERROR(VLOOKUP($Z21,NTG_RR!$A:$N,8+COLUMN()-COLUMN($AA$8),0),"")</f>
        <v/>
      </c>
      <c r="AG21" s="62" t="str">
        <f>IFERROR(VLOOKUP($Z21,NTG_RR!$A:$N,8+COLUMN()-COLUMN($AA$8),0),"")</f>
        <v/>
      </c>
      <c r="AI21" s="62" t="str">
        <f>IFERROR(VLOOKUP($Z21,NTG_RR!$A:$P,8+COLUMN()-COLUMN($AA$8),0),"")</f>
        <v/>
      </c>
    </row>
    <row r="22" spans="1:35" s="28" customFormat="1" ht="14.45" customHeight="1" x14ac:dyDescent="0.25">
      <c r="A22" s="25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44"/>
      <c r="P22" s="44"/>
      <c r="Q22" s="44"/>
      <c r="R22" s="44"/>
      <c r="S22" s="44"/>
      <c r="T22" s="34">
        <f t="shared" si="2"/>
        <v>0</v>
      </c>
      <c r="U22" s="34">
        <f t="shared" si="3"/>
        <v>0</v>
      </c>
      <c r="V22" s="34">
        <f t="shared" si="4"/>
        <v>0</v>
      </c>
      <c r="W22" s="34">
        <f t="shared" si="5"/>
        <v>0</v>
      </c>
      <c r="X22" s="34">
        <f t="shared" si="1"/>
        <v>0</v>
      </c>
      <c r="Z22" s="21"/>
      <c r="AA22" s="62" t="str">
        <f>IFERROR(VLOOKUP($Z22,NTG_RR!$A:$N,8+COLUMN()-COLUMN($AA$8),0),"")</f>
        <v/>
      </c>
      <c r="AB22" s="62" t="str">
        <f>IFERROR(VLOOKUP($Z22,NTG_RR!$A:$N,8+COLUMN()-COLUMN($AA$8),0),"")</f>
        <v/>
      </c>
      <c r="AC22" s="62" t="str">
        <f>IFERROR(VLOOKUP($Z22,NTG_RR!$A:$N,8+COLUMN()-COLUMN($AA$8),0),"")</f>
        <v/>
      </c>
      <c r="AD22" s="62" t="str">
        <f>IFERROR(VLOOKUP($Z22,NTG_RR!$A:$N,8+COLUMN()-COLUMN($AA$8),0),"")</f>
        <v/>
      </c>
      <c r="AE22" s="62" t="str">
        <f>IFERROR(VLOOKUP($Z22,NTG_RR!$A:$N,8+COLUMN()-COLUMN($AA$8),0),"")</f>
        <v/>
      </c>
      <c r="AF22" s="62" t="str">
        <f>IFERROR(VLOOKUP($Z22,NTG_RR!$A:$N,8+COLUMN()-COLUMN($AA$8),0),"")</f>
        <v/>
      </c>
      <c r="AG22" s="62" t="str">
        <f>IFERROR(VLOOKUP($Z22,NTG_RR!$A:$N,8+COLUMN()-COLUMN($AA$8),0),"")</f>
        <v/>
      </c>
      <c r="AI22" s="62" t="str">
        <f>IFERROR(VLOOKUP($Z22,NTG_RR!$A:$P,8+COLUMN()-COLUMN($AA$8),0),"")</f>
        <v/>
      </c>
    </row>
    <row r="23" spans="1:35" s="28" customFormat="1" ht="14.45" customHeight="1" x14ac:dyDescent="0.25">
      <c r="A23" s="25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44"/>
      <c r="P23" s="44"/>
      <c r="Q23" s="44"/>
      <c r="R23" s="44"/>
      <c r="S23" s="44"/>
      <c r="T23" s="34">
        <f t="shared" si="2"/>
        <v>0</v>
      </c>
      <c r="U23" s="34">
        <f t="shared" si="3"/>
        <v>0</v>
      </c>
      <c r="V23" s="34">
        <f t="shared" si="4"/>
        <v>0</v>
      </c>
      <c r="W23" s="34">
        <f t="shared" si="5"/>
        <v>0</v>
      </c>
      <c r="X23" s="34">
        <f t="shared" si="1"/>
        <v>0</v>
      </c>
      <c r="Z23" s="21"/>
      <c r="AA23" s="62" t="str">
        <f>IFERROR(VLOOKUP($Z23,NTG_RR!$A:$N,8+COLUMN()-COLUMN($AA$8),0),"")</f>
        <v/>
      </c>
      <c r="AB23" s="62" t="str">
        <f>IFERROR(VLOOKUP($Z23,NTG_RR!$A:$N,8+COLUMN()-COLUMN($AA$8),0),"")</f>
        <v/>
      </c>
      <c r="AC23" s="62" t="str">
        <f>IFERROR(VLOOKUP($Z23,NTG_RR!$A:$N,8+COLUMN()-COLUMN($AA$8),0),"")</f>
        <v/>
      </c>
      <c r="AD23" s="62" t="str">
        <f>IFERROR(VLOOKUP($Z23,NTG_RR!$A:$N,8+COLUMN()-COLUMN($AA$8),0),"")</f>
        <v/>
      </c>
      <c r="AE23" s="62" t="str">
        <f>IFERROR(VLOOKUP($Z23,NTG_RR!$A:$N,8+COLUMN()-COLUMN($AA$8),0),"")</f>
        <v/>
      </c>
      <c r="AF23" s="62" t="str">
        <f>IFERROR(VLOOKUP($Z23,NTG_RR!$A:$N,8+COLUMN()-COLUMN($AA$8),0),"")</f>
        <v/>
      </c>
      <c r="AG23" s="62" t="str">
        <f>IFERROR(VLOOKUP($Z23,NTG_RR!$A:$N,8+COLUMN()-COLUMN($AA$8),0),"")</f>
        <v/>
      </c>
      <c r="AI23" s="62" t="str">
        <f>IFERROR(VLOOKUP($Z23,NTG_RR!$A:$P,8+COLUMN()-COLUMN($AA$8),0),"")</f>
        <v/>
      </c>
    </row>
    <row r="24" spans="1:35" s="28" customFormat="1" ht="14.45" customHeight="1" x14ac:dyDescent="0.25">
      <c r="A24" s="25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44"/>
      <c r="P24" s="44"/>
      <c r="Q24" s="44"/>
      <c r="R24" s="44"/>
      <c r="S24" s="44"/>
      <c r="T24" s="34">
        <f t="shared" si="2"/>
        <v>0</v>
      </c>
      <c r="U24" s="34">
        <f t="shared" si="3"/>
        <v>0</v>
      </c>
      <c r="V24" s="34">
        <f t="shared" si="4"/>
        <v>0</v>
      </c>
      <c r="W24" s="34">
        <f t="shared" si="5"/>
        <v>0</v>
      </c>
      <c r="X24" s="34">
        <f t="shared" si="1"/>
        <v>0</v>
      </c>
      <c r="Z24" s="21"/>
      <c r="AA24" s="62" t="str">
        <f>IFERROR(VLOOKUP($Z24,NTG_RR!$A:$N,8+COLUMN()-COLUMN($AA$8),0),"")</f>
        <v/>
      </c>
      <c r="AB24" s="62" t="str">
        <f>IFERROR(VLOOKUP($Z24,NTG_RR!$A:$N,8+COLUMN()-COLUMN($AA$8),0),"")</f>
        <v/>
      </c>
      <c r="AC24" s="62" t="str">
        <f>IFERROR(VLOOKUP($Z24,NTG_RR!$A:$N,8+COLUMN()-COLUMN($AA$8),0),"")</f>
        <v/>
      </c>
      <c r="AD24" s="62" t="str">
        <f>IFERROR(VLOOKUP($Z24,NTG_RR!$A:$N,8+COLUMN()-COLUMN($AA$8),0),"")</f>
        <v/>
      </c>
      <c r="AE24" s="62" t="str">
        <f>IFERROR(VLOOKUP($Z24,NTG_RR!$A:$N,8+COLUMN()-COLUMN($AA$8),0),"")</f>
        <v/>
      </c>
      <c r="AF24" s="62" t="str">
        <f>IFERROR(VLOOKUP($Z24,NTG_RR!$A:$N,8+COLUMN()-COLUMN($AA$8),0),"")</f>
        <v/>
      </c>
      <c r="AG24" s="62" t="str">
        <f>IFERROR(VLOOKUP($Z24,NTG_RR!$A:$N,8+COLUMN()-COLUMN($AA$8),0),"")</f>
        <v/>
      </c>
      <c r="AI24" s="62" t="str">
        <f>IFERROR(VLOOKUP($Z24,NTG_RR!$A:$P,8+COLUMN()-COLUMN($AA$8),0),"")</f>
        <v/>
      </c>
    </row>
    <row r="25" spans="1:35" s="28" customFormat="1" ht="14.45" customHeight="1" x14ac:dyDescent="0.25">
      <c r="A25" s="25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44"/>
      <c r="P25" s="44"/>
      <c r="Q25" s="44"/>
      <c r="R25" s="44"/>
      <c r="S25" s="44"/>
      <c r="T25" s="34">
        <f t="shared" si="2"/>
        <v>0</v>
      </c>
      <c r="U25" s="34">
        <f t="shared" si="3"/>
        <v>0</v>
      </c>
      <c r="V25" s="34">
        <f t="shared" si="4"/>
        <v>0</v>
      </c>
      <c r="W25" s="34">
        <f t="shared" si="5"/>
        <v>0</v>
      </c>
      <c r="X25" s="34">
        <f t="shared" si="1"/>
        <v>0</v>
      </c>
      <c r="Z25" s="21"/>
      <c r="AA25" s="62" t="str">
        <f>IFERROR(VLOOKUP($Z25,NTG_RR!$A:$N,8+COLUMN()-COLUMN($AA$8),0),"")</f>
        <v/>
      </c>
      <c r="AB25" s="62" t="str">
        <f>IFERROR(VLOOKUP($Z25,NTG_RR!$A:$N,8+COLUMN()-COLUMN($AA$8),0),"")</f>
        <v/>
      </c>
      <c r="AC25" s="62" t="str">
        <f>IFERROR(VLOOKUP($Z25,NTG_RR!$A:$N,8+COLUMN()-COLUMN($AA$8),0),"")</f>
        <v/>
      </c>
      <c r="AD25" s="62" t="str">
        <f>IFERROR(VLOOKUP($Z25,NTG_RR!$A:$N,8+COLUMN()-COLUMN($AA$8),0),"")</f>
        <v/>
      </c>
      <c r="AE25" s="62" t="str">
        <f>IFERROR(VLOOKUP($Z25,NTG_RR!$A:$N,8+COLUMN()-COLUMN($AA$8),0),"")</f>
        <v/>
      </c>
      <c r="AF25" s="62" t="str">
        <f>IFERROR(VLOOKUP($Z25,NTG_RR!$A:$N,8+COLUMN()-COLUMN($AA$8),0),"")</f>
        <v/>
      </c>
      <c r="AG25" s="62" t="str">
        <f>IFERROR(VLOOKUP($Z25,NTG_RR!$A:$N,8+COLUMN()-COLUMN($AA$8),0),"")</f>
        <v/>
      </c>
      <c r="AI25" s="62" t="str">
        <f>IFERROR(VLOOKUP($Z25,NTG_RR!$A:$P,8+COLUMN()-COLUMN($AA$8),0),"")</f>
        <v/>
      </c>
    </row>
    <row r="26" spans="1:35" s="28" customFormat="1" ht="14.45" customHeight="1" x14ac:dyDescent="0.25">
      <c r="A26" s="10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44"/>
      <c r="P26" s="44"/>
      <c r="Q26" s="44"/>
      <c r="R26" s="44"/>
      <c r="S26" s="44"/>
      <c r="T26" s="34">
        <f t="shared" si="2"/>
        <v>0</v>
      </c>
      <c r="U26" s="34">
        <f t="shared" si="3"/>
        <v>0</v>
      </c>
      <c r="V26" s="34">
        <f t="shared" si="4"/>
        <v>0</v>
      </c>
      <c r="W26" s="34">
        <f t="shared" si="5"/>
        <v>0</v>
      </c>
      <c r="X26" s="34">
        <f t="shared" si="1"/>
        <v>0</v>
      </c>
      <c r="Z26" s="21"/>
      <c r="AA26" s="62" t="str">
        <f>IFERROR(VLOOKUP($Z26,NTG_RR!$A:$N,8+COLUMN()-COLUMN($AA$8),0),"")</f>
        <v/>
      </c>
      <c r="AB26" s="62" t="str">
        <f>IFERROR(VLOOKUP($Z26,NTG_RR!$A:$N,8+COLUMN()-COLUMN($AA$8),0),"")</f>
        <v/>
      </c>
      <c r="AC26" s="62" t="str">
        <f>IFERROR(VLOOKUP($Z26,NTG_RR!$A:$N,8+COLUMN()-COLUMN($AA$8),0),"")</f>
        <v/>
      </c>
      <c r="AD26" s="62" t="str">
        <f>IFERROR(VLOOKUP($Z26,NTG_RR!$A:$N,8+COLUMN()-COLUMN($AA$8),0),"")</f>
        <v/>
      </c>
      <c r="AE26" s="62" t="str">
        <f>IFERROR(VLOOKUP($Z26,NTG_RR!$A:$N,8+COLUMN()-COLUMN($AA$8),0),"")</f>
        <v/>
      </c>
      <c r="AF26" s="62" t="str">
        <f>IFERROR(VLOOKUP($Z26,NTG_RR!$A:$N,8+COLUMN()-COLUMN($AA$8),0),"")</f>
        <v/>
      </c>
      <c r="AG26" s="62" t="str">
        <f>IFERROR(VLOOKUP($Z26,NTG_RR!$A:$N,8+COLUMN()-COLUMN($AA$8),0),"")</f>
        <v/>
      </c>
      <c r="AI26" s="62" t="str">
        <f>IFERROR(VLOOKUP($Z26,NTG_RR!$A:$P,8+COLUMN()-COLUMN($AA$8),0),"")</f>
        <v/>
      </c>
    </row>
    <row r="27" spans="1:35" s="28" customFormat="1" ht="14.45" customHeight="1" x14ac:dyDescent="0.25">
      <c r="O27" s="44"/>
      <c r="P27" s="44"/>
      <c r="Q27" s="44"/>
      <c r="R27" s="44"/>
      <c r="S27" s="44"/>
      <c r="T27" s="34">
        <f t="shared" si="2"/>
        <v>0</v>
      </c>
      <c r="U27" s="34">
        <f t="shared" si="3"/>
        <v>0</v>
      </c>
      <c r="V27" s="34">
        <f t="shared" si="4"/>
        <v>0</v>
      </c>
      <c r="W27" s="34">
        <f t="shared" si="5"/>
        <v>0</v>
      </c>
      <c r="X27" s="34">
        <f t="shared" si="1"/>
        <v>0</v>
      </c>
      <c r="Z27" s="21"/>
      <c r="AA27" s="62" t="str">
        <f>IFERROR(VLOOKUP($Z27,NTG_RR!$A:$N,8+COLUMN()-COLUMN($AA$8),0),"")</f>
        <v/>
      </c>
      <c r="AB27" s="62" t="str">
        <f>IFERROR(VLOOKUP($Z27,NTG_RR!$A:$N,8+COLUMN()-COLUMN($AA$8),0),"")</f>
        <v/>
      </c>
      <c r="AC27" s="62" t="str">
        <f>IFERROR(VLOOKUP($Z27,NTG_RR!$A:$N,8+COLUMN()-COLUMN($AA$8),0),"")</f>
        <v/>
      </c>
      <c r="AD27" s="62" t="str">
        <f>IFERROR(VLOOKUP($Z27,NTG_RR!$A:$N,8+COLUMN()-COLUMN($AA$8),0),"")</f>
        <v/>
      </c>
      <c r="AE27" s="62" t="str">
        <f>IFERROR(VLOOKUP($Z27,NTG_RR!$A:$N,8+COLUMN()-COLUMN($AA$8),0),"")</f>
        <v/>
      </c>
      <c r="AF27" s="62" t="str">
        <f>IFERROR(VLOOKUP($Z27,NTG_RR!$A:$N,8+COLUMN()-COLUMN($AA$8),0),"")</f>
        <v/>
      </c>
      <c r="AG27" s="62" t="str">
        <f>IFERROR(VLOOKUP($Z27,NTG_RR!$A:$N,8+COLUMN()-COLUMN($AA$8),0),"")</f>
        <v/>
      </c>
      <c r="AI27" s="62" t="str">
        <f>IFERROR(VLOOKUP($Z27,NTG_RR!$A:$P,8+COLUMN()-COLUMN($AA$8),0),"")</f>
        <v/>
      </c>
    </row>
    <row r="28" spans="1:35" s="28" customFormat="1" ht="14.45" customHeight="1" x14ac:dyDescent="0.2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44"/>
      <c r="P28" s="44"/>
      <c r="Q28" s="44"/>
      <c r="R28" s="44"/>
      <c r="S28" s="44"/>
      <c r="T28" s="34">
        <f t="shared" si="2"/>
        <v>0</v>
      </c>
      <c r="U28" s="34">
        <f t="shared" si="3"/>
        <v>0</v>
      </c>
      <c r="V28" s="34">
        <f t="shared" si="4"/>
        <v>0</v>
      </c>
      <c r="W28" s="34">
        <f t="shared" si="5"/>
        <v>0</v>
      </c>
      <c r="X28" s="34">
        <f t="shared" si="1"/>
        <v>0</v>
      </c>
      <c r="Z28" s="21"/>
      <c r="AA28" s="62" t="str">
        <f>IFERROR(VLOOKUP($Z28,NTG_RR!$A:$N,8+COLUMN()-COLUMN($AA$8),0),"")</f>
        <v/>
      </c>
      <c r="AB28" s="62" t="str">
        <f>IFERROR(VLOOKUP($Z28,NTG_RR!$A:$N,8+COLUMN()-COLUMN($AA$8),0),"")</f>
        <v/>
      </c>
      <c r="AC28" s="62" t="str">
        <f>IFERROR(VLOOKUP($Z28,NTG_RR!$A:$N,8+COLUMN()-COLUMN($AA$8),0),"")</f>
        <v/>
      </c>
      <c r="AD28" s="62" t="str">
        <f>IFERROR(VLOOKUP($Z28,NTG_RR!$A:$N,8+COLUMN()-COLUMN($AA$8),0),"")</f>
        <v/>
      </c>
      <c r="AE28" s="62" t="str">
        <f>IFERROR(VLOOKUP($Z28,NTG_RR!$A:$N,8+COLUMN()-COLUMN($AA$8),0),"")</f>
        <v/>
      </c>
      <c r="AF28" s="62" t="str">
        <f>IFERROR(VLOOKUP($Z28,NTG_RR!$A:$N,8+COLUMN()-COLUMN($AA$8),0),"")</f>
        <v/>
      </c>
      <c r="AG28" s="62" t="str">
        <f>IFERROR(VLOOKUP($Z28,NTG_RR!$A:$N,8+COLUMN()-COLUMN($AA$8),0),"")</f>
        <v/>
      </c>
      <c r="AI28" s="62" t="str">
        <f>IFERROR(VLOOKUP($Z28,NTG_RR!$A:$P,8+COLUMN()-COLUMN($AA$8),0),"")</f>
        <v/>
      </c>
    </row>
    <row r="29" spans="1:35" ht="14.45" customHeight="1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T29" s="34">
        <f t="shared" si="2"/>
        <v>0</v>
      </c>
      <c r="U29" s="34">
        <f t="shared" si="3"/>
        <v>0</v>
      </c>
      <c r="V29" s="34">
        <f t="shared" si="4"/>
        <v>0</v>
      </c>
      <c r="W29" s="34">
        <f t="shared" si="5"/>
        <v>0</v>
      </c>
      <c r="X29" s="34">
        <f t="shared" si="1"/>
        <v>0</v>
      </c>
      <c r="AA29" s="62" t="str">
        <f>IFERROR(VLOOKUP($Z29,NTG_RR!$A:$N,8+COLUMN()-COLUMN($AA$8),0),"")</f>
        <v/>
      </c>
      <c r="AB29" s="62" t="str">
        <f>IFERROR(VLOOKUP($Z29,NTG_RR!$A:$N,8+COLUMN()-COLUMN($AA$8),0),"")</f>
        <v/>
      </c>
      <c r="AC29" s="62" t="str">
        <f>IFERROR(VLOOKUP($Z29,NTG_RR!$A:$N,8+COLUMN()-COLUMN($AA$8),0),"")</f>
        <v/>
      </c>
      <c r="AD29" s="62" t="str">
        <f>IFERROR(VLOOKUP($Z29,NTG_RR!$A:$N,8+COLUMN()-COLUMN($AA$8),0),"")</f>
        <v/>
      </c>
      <c r="AE29" s="62" t="str">
        <f>IFERROR(VLOOKUP($Z29,NTG_RR!$A:$N,8+COLUMN()-COLUMN($AA$8),0),"")</f>
        <v/>
      </c>
      <c r="AF29" s="62" t="str">
        <f>IFERROR(VLOOKUP($Z29,NTG_RR!$A:$N,8+COLUMN()-COLUMN($AA$8),0),"")</f>
        <v/>
      </c>
      <c r="AG29" s="62" t="str">
        <f>IFERROR(VLOOKUP($Z29,NTG_RR!$A:$N,8+COLUMN()-COLUMN($AA$8),0),"")</f>
        <v/>
      </c>
      <c r="AI29" s="62" t="str">
        <f>IFERROR(VLOOKUP($Z29,NTG_RR!$A:$P,8+COLUMN()-COLUMN($AA$8),0),"")</f>
        <v/>
      </c>
    </row>
    <row r="30" spans="1:35" ht="14.45" customHeight="1" x14ac:dyDescent="0.25">
      <c r="A30" s="28"/>
      <c r="B30" s="28"/>
      <c r="C30" s="28"/>
      <c r="D30" s="28"/>
      <c r="E30" s="28"/>
      <c r="F30" s="28"/>
      <c r="G30" s="12"/>
      <c r="H30" s="12"/>
      <c r="I30" s="12"/>
      <c r="J30" s="12"/>
      <c r="K30" s="28"/>
      <c r="L30" s="28"/>
      <c r="M30" s="28"/>
      <c r="N30" s="28"/>
      <c r="T30" s="34">
        <f t="shared" si="2"/>
        <v>0</v>
      </c>
      <c r="U30" s="34">
        <f t="shared" si="3"/>
        <v>0</v>
      </c>
      <c r="V30" s="34">
        <f t="shared" si="4"/>
        <v>0</v>
      </c>
      <c r="W30" s="34">
        <f t="shared" si="5"/>
        <v>0</v>
      </c>
      <c r="X30" s="34">
        <f t="shared" si="1"/>
        <v>0</v>
      </c>
      <c r="AA30" s="62" t="str">
        <f>IFERROR(VLOOKUP($Z30,NTG_RR!$A:$N,8+COLUMN()-COLUMN($AA$8),0),"")</f>
        <v/>
      </c>
      <c r="AB30" s="62" t="str">
        <f>IFERROR(VLOOKUP($Z30,NTG_RR!$A:$N,8+COLUMN()-COLUMN($AA$8),0),"")</f>
        <v/>
      </c>
      <c r="AC30" s="62" t="str">
        <f>IFERROR(VLOOKUP($Z30,NTG_RR!$A:$N,8+COLUMN()-COLUMN($AA$8),0),"")</f>
        <v/>
      </c>
      <c r="AD30" s="62" t="str">
        <f>IFERROR(VLOOKUP($Z30,NTG_RR!$A:$N,8+COLUMN()-COLUMN($AA$8),0),"")</f>
        <v/>
      </c>
      <c r="AE30" s="62" t="str">
        <f>IFERROR(VLOOKUP($Z30,NTG_RR!$A:$N,8+COLUMN()-COLUMN($AA$8),0),"")</f>
        <v/>
      </c>
      <c r="AF30" s="62" t="str">
        <f>IFERROR(VLOOKUP($Z30,NTG_RR!$A:$N,8+COLUMN()-COLUMN($AA$8),0),"")</f>
        <v/>
      </c>
      <c r="AG30" s="62" t="str">
        <f>IFERROR(VLOOKUP($Z30,NTG_RR!$A:$N,8+COLUMN()-COLUMN($AA$8),0),"")</f>
        <v/>
      </c>
      <c r="AI30" s="62" t="str">
        <f>IFERROR(VLOOKUP($Z30,NTG_RR!$A:$P,8+COLUMN()-COLUMN($AA$8),0),"")</f>
        <v/>
      </c>
    </row>
    <row r="31" spans="1:35" ht="14.45" customHeight="1" x14ac:dyDescent="0.25">
      <c r="A31" s="28"/>
      <c r="B31" s="28"/>
      <c r="C31" s="28"/>
      <c r="D31" s="28"/>
      <c r="E31" s="28"/>
      <c r="F31" s="12"/>
      <c r="G31" s="12"/>
      <c r="H31" s="12"/>
      <c r="I31" s="12"/>
      <c r="J31" s="12"/>
      <c r="K31" s="28"/>
      <c r="L31" s="28"/>
      <c r="M31" s="28"/>
      <c r="N31" s="28"/>
      <c r="T31" s="34">
        <f t="shared" si="2"/>
        <v>0</v>
      </c>
      <c r="U31" s="34">
        <f t="shared" si="3"/>
        <v>0</v>
      </c>
      <c r="V31" s="34">
        <f t="shared" si="4"/>
        <v>0</v>
      </c>
      <c r="W31" s="34">
        <f t="shared" si="5"/>
        <v>0</v>
      </c>
      <c r="X31" s="34">
        <f t="shared" si="1"/>
        <v>0</v>
      </c>
      <c r="AA31" s="62" t="str">
        <f>IFERROR(VLOOKUP($Z31,NTG_RR!$A:$N,8+COLUMN()-COLUMN($AA$8),0),"")</f>
        <v/>
      </c>
      <c r="AB31" s="62" t="str">
        <f>IFERROR(VLOOKUP($Z31,NTG_RR!$A:$N,8+COLUMN()-COLUMN($AA$8),0),"")</f>
        <v/>
      </c>
      <c r="AC31" s="62" t="str">
        <f>IFERROR(VLOOKUP($Z31,NTG_RR!$A:$N,8+COLUMN()-COLUMN($AA$8),0),"")</f>
        <v/>
      </c>
      <c r="AD31" s="62" t="str">
        <f>IFERROR(VLOOKUP($Z31,NTG_RR!$A:$N,8+COLUMN()-COLUMN($AA$8),0),"")</f>
        <v/>
      </c>
      <c r="AE31" s="62" t="str">
        <f>IFERROR(VLOOKUP($Z31,NTG_RR!$A:$N,8+COLUMN()-COLUMN($AA$8),0),"")</f>
        <v/>
      </c>
      <c r="AF31" s="62" t="str">
        <f>IFERROR(VLOOKUP($Z31,NTG_RR!$A:$N,8+COLUMN()-COLUMN($AA$8),0),"")</f>
        <v/>
      </c>
      <c r="AG31" s="62" t="str">
        <f>IFERROR(VLOOKUP($Z31,NTG_RR!$A:$N,8+COLUMN()-COLUMN($AA$8),0),"")</f>
        <v/>
      </c>
      <c r="AI31" s="62" t="str">
        <f>IFERROR(VLOOKUP($Z31,NTG_RR!$A:$P,8+COLUMN()-COLUMN($AA$8),0),"")</f>
        <v/>
      </c>
    </row>
    <row r="32" spans="1:35" ht="14.45" customHeight="1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T32" s="34">
        <f t="shared" si="2"/>
        <v>0</v>
      </c>
      <c r="U32" s="34">
        <f t="shared" si="3"/>
        <v>0</v>
      </c>
      <c r="V32" s="34">
        <f t="shared" si="4"/>
        <v>0</v>
      </c>
      <c r="W32" s="34">
        <f t="shared" si="5"/>
        <v>0</v>
      </c>
      <c r="X32" s="34">
        <f t="shared" si="1"/>
        <v>0</v>
      </c>
      <c r="AA32" s="62" t="str">
        <f>IFERROR(VLOOKUP($Z32,NTG_RR!$A:$N,8+COLUMN()-COLUMN($AA$8),0),"")</f>
        <v/>
      </c>
      <c r="AB32" s="62" t="str">
        <f>IFERROR(VLOOKUP($Z32,NTG_RR!$A:$N,8+COLUMN()-COLUMN($AA$8),0),"")</f>
        <v/>
      </c>
      <c r="AC32" s="62" t="str">
        <f>IFERROR(VLOOKUP($Z32,NTG_RR!$A:$N,8+COLUMN()-COLUMN($AA$8),0),"")</f>
        <v/>
      </c>
      <c r="AD32" s="62" t="str">
        <f>IFERROR(VLOOKUP($Z32,NTG_RR!$A:$N,8+COLUMN()-COLUMN($AA$8),0),"")</f>
        <v/>
      </c>
      <c r="AE32" s="62" t="str">
        <f>IFERROR(VLOOKUP($Z32,NTG_RR!$A:$N,8+COLUMN()-COLUMN($AA$8),0),"")</f>
        <v/>
      </c>
      <c r="AF32" s="62" t="str">
        <f>IFERROR(VLOOKUP($Z32,NTG_RR!$A:$N,8+COLUMN()-COLUMN($AA$8),0),"")</f>
        <v/>
      </c>
      <c r="AG32" s="62" t="str">
        <f>IFERROR(VLOOKUP($Z32,NTG_RR!$A:$N,8+COLUMN()-COLUMN($AA$8),0),"")</f>
        <v/>
      </c>
      <c r="AI32" s="62" t="str">
        <f>IFERROR(VLOOKUP($Z32,NTG_RR!$A:$P,8+COLUMN()-COLUMN($AA$8),0),"")</f>
        <v/>
      </c>
    </row>
    <row r="33" spans="1:35" ht="14.45" customHeight="1" x14ac:dyDescent="0.25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T33" s="34">
        <f t="shared" si="2"/>
        <v>0</v>
      </c>
      <c r="U33" s="34">
        <f t="shared" si="3"/>
        <v>0</v>
      </c>
      <c r="V33" s="34">
        <f t="shared" si="4"/>
        <v>0</v>
      </c>
      <c r="W33" s="34">
        <f t="shared" si="5"/>
        <v>0</v>
      </c>
      <c r="X33" s="34">
        <f t="shared" si="1"/>
        <v>0</v>
      </c>
      <c r="AA33" s="62" t="str">
        <f>IFERROR(VLOOKUP($Z33,NTG_RR!$A:$N,8+COLUMN()-COLUMN($AA$8),0),"")</f>
        <v/>
      </c>
      <c r="AB33" s="62" t="str">
        <f>IFERROR(VLOOKUP($Z33,NTG_RR!$A:$N,8+COLUMN()-COLUMN($AA$8),0),"")</f>
        <v/>
      </c>
      <c r="AC33" s="62" t="str">
        <f>IFERROR(VLOOKUP($Z33,NTG_RR!$A:$N,8+COLUMN()-COLUMN($AA$8),0),"")</f>
        <v/>
      </c>
      <c r="AD33" s="62" t="str">
        <f>IFERROR(VLOOKUP($Z33,NTG_RR!$A:$N,8+COLUMN()-COLUMN($AA$8),0),"")</f>
        <v/>
      </c>
      <c r="AE33" s="62" t="str">
        <f>IFERROR(VLOOKUP($Z33,NTG_RR!$A:$N,8+COLUMN()-COLUMN($AA$8),0),"")</f>
        <v/>
      </c>
      <c r="AF33" s="62" t="str">
        <f>IFERROR(VLOOKUP($Z33,NTG_RR!$A:$N,8+COLUMN()-COLUMN($AA$8),0),"")</f>
        <v/>
      </c>
      <c r="AG33" s="62" t="str">
        <f>IFERROR(VLOOKUP($Z33,NTG_RR!$A:$N,8+COLUMN()-COLUMN($AA$8),0),"")</f>
        <v/>
      </c>
      <c r="AI33" s="62" t="str">
        <f>IFERROR(VLOOKUP($Z33,NTG_RR!$A:$P,8+COLUMN()-COLUMN($AA$8),0),"")</f>
        <v/>
      </c>
    </row>
    <row r="34" spans="1:35" ht="14.45" customHeight="1" x14ac:dyDescent="0.25">
      <c r="A34" s="10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T34" s="34">
        <f t="shared" si="2"/>
        <v>0</v>
      </c>
      <c r="U34" s="34">
        <f t="shared" si="3"/>
        <v>0</v>
      </c>
      <c r="V34" s="34">
        <f t="shared" si="4"/>
        <v>0</v>
      </c>
      <c r="W34" s="34">
        <f t="shared" si="5"/>
        <v>0</v>
      </c>
      <c r="X34" s="34">
        <f t="shared" si="1"/>
        <v>0</v>
      </c>
      <c r="AA34" s="62" t="str">
        <f>IFERROR(VLOOKUP($Z34,NTG_RR!$A:$N,8+COLUMN()-COLUMN($AA$8),0),"")</f>
        <v/>
      </c>
      <c r="AB34" s="62" t="str">
        <f>IFERROR(VLOOKUP($Z34,NTG_RR!$A:$N,8+COLUMN()-COLUMN($AA$8),0),"")</f>
        <v/>
      </c>
      <c r="AC34" s="62" t="str">
        <f>IFERROR(VLOOKUP($Z34,NTG_RR!$A:$N,8+COLUMN()-COLUMN($AA$8),0),"")</f>
        <v/>
      </c>
      <c r="AD34" s="62" t="str">
        <f>IFERROR(VLOOKUP($Z34,NTG_RR!$A:$N,8+COLUMN()-COLUMN($AA$8),0),"")</f>
        <v/>
      </c>
      <c r="AE34" s="62" t="str">
        <f>IFERROR(VLOOKUP($Z34,NTG_RR!$A:$N,8+COLUMN()-COLUMN($AA$8),0),"")</f>
        <v/>
      </c>
      <c r="AF34" s="62" t="str">
        <f>IFERROR(VLOOKUP($Z34,NTG_RR!$A:$N,8+COLUMN()-COLUMN($AA$8),0),"")</f>
        <v/>
      </c>
      <c r="AG34" s="62" t="str">
        <f>IFERROR(VLOOKUP($Z34,NTG_RR!$A:$N,8+COLUMN()-COLUMN($AA$8),0),"")</f>
        <v/>
      </c>
      <c r="AI34" s="62" t="str">
        <f>IFERROR(VLOOKUP($Z34,NTG_RR!$A:$P,8+COLUMN()-COLUMN($AA$8),0),"")</f>
        <v/>
      </c>
    </row>
    <row r="35" spans="1:35" ht="14.45" customHeight="1" x14ac:dyDescent="0.25">
      <c r="A35" s="10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T35" s="34">
        <f t="shared" si="2"/>
        <v>0</v>
      </c>
      <c r="U35" s="34">
        <f t="shared" si="3"/>
        <v>0</v>
      </c>
      <c r="V35" s="34">
        <f t="shared" si="4"/>
        <v>0</v>
      </c>
      <c r="W35" s="34">
        <f t="shared" si="5"/>
        <v>0</v>
      </c>
      <c r="X35" s="34">
        <f t="shared" si="1"/>
        <v>0</v>
      </c>
      <c r="AA35" s="62" t="str">
        <f>IFERROR(VLOOKUP($Z35,NTG_RR!$A:$N,8+COLUMN()-COLUMN($AA$8),0),"")</f>
        <v/>
      </c>
      <c r="AB35" s="62" t="str">
        <f>IFERROR(VLOOKUP($Z35,NTG_RR!$A:$N,8+COLUMN()-COLUMN($AA$8),0),"")</f>
        <v/>
      </c>
      <c r="AC35" s="62" t="str">
        <f>IFERROR(VLOOKUP($Z35,NTG_RR!$A:$N,8+COLUMN()-COLUMN($AA$8),0),"")</f>
        <v/>
      </c>
      <c r="AD35" s="62" t="str">
        <f>IFERROR(VLOOKUP($Z35,NTG_RR!$A:$N,8+COLUMN()-COLUMN($AA$8),0),"")</f>
        <v/>
      </c>
      <c r="AE35" s="62" t="str">
        <f>IFERROR(VLOOKUP($Z35,NTG_RR!$A:$N,8+COLUMN()-COLUMN($AA$8),0),"")</f>
        <v/>
      </c>
      <c r="AF35" s="62" t="str">
        <f>IFERROR(VLOOKUP($Z35,NTG_RR!$A:$N,8+COLUMN()-COLUMN($AA$8),0),"")</f>
        <v/>
      </c>
      <c r="AG35" s="62" t="str">
        <f>IFERROR(VLOOKUP($Z35,NTG_RR!$A:$N,8+COLUMN()-COLUMN($AA$8),0),"")</f>
        <v/>
      </c>
      <c r="AI35" s="62" t="str">
        <f>IFERROR(VLOOKUP($Z35,NTG_RR!$A:$P,8+COLUMN()-COLUMN($AA$8),0),"")</f>
        <v/>
      </c>
    </row>
    <row r="36" spans="1:35" ht="14.45" customHeight="1" x14ac:dyDescent="0.25">
      <c r="A36" s="10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T36" s="34">
        <f t="shared" si="2"/>
        <v>0</v>
      </c>
      <c r="U36" s="34">
        <f t="shared" si="3"/>
        <v>0</v>
      </c>
      <c r="V36" s="34">
        <f t="shared" si="4"/>
        <v>0</v>
      </c>
      <c r="W36" s="34">
        <f t="shared" si="5"/>
        <v>0</v>
      </c>
      <c r="X36" s="34">
        <f t="shared" si="1"/>
        <v>0</v>
      </c>
      <c r="AA36" s="62" t="str">
        <f>IFERROR(VLOOKUP($Z36,NTG_RR!$A:$N,8+COLUMN()-COLUMN($AA$8),0),"")</f>
        <v/>
      </c>
      <c r="AB36" s="62" t="str">
        <f>IFERROR(VLOOKUP($Z36,NTG_RR!$A:$N,8+COLUMN()-COLUMN($AA$8),0),"")</f>
        <v/>
      </c>
      <c r="AC36" s="62" t="str">
        <f>IFERROR(VLOOKUP($Z36,NTG_RR!$A:$N,8+COLUMN()-COLUMN($AA$8),0),"")</f>
        <v/>
      </c>
      <c r="AD36" s="62" t="str">
        <f>IFERROR(VLOOKUP($Z36,NTG_RR!$A:$N,8+COLUMN()-COLUMN($AA$8),0),"")</f>
        <v/>
      </c>
      <c r="AE36" s="62" t="str">
        <f>IFERROR(VLOOKUP($Z36,NTG_RR!$A:$N,8+COLUMN()-COLUMN($AA$8),0),"")</f>
        <v/>
      </c>
      <c r="AF36" s="62" t="str">
        <f>IFERROR(VLOOKUP($Z36,NTG_RR!$A:$N,8+COLUMN()-COLUMN($AA$8),0),"")</f>
        <v/>
      </c>
      <c r="AG36" s="62" t="str">
        <f>IFERROR(VLOOKUP($Z36,NTG_RR!$A:$N,8+COLUMN()-COLUMN($AA$8),0),"")</f>
        <v/>
      </c>
      <c r="AI36" s="62" t="str">
        <f>IFERROR(VLOOKUP($Z36,NTG_RR!$A:$P,8+COLUMN()-COLUMN($AA$8),0),"")</f>
        <v/>
      </c>
    </row>
    <row r="37" spans="1:35" ht="14.45" customHeight="1" x14ac:dyDescent="0.25">
      <c r="T37" s="34">
        <f t="shared" si="2"/>
        <v>0</v>
      </c>
      <c r="U37" s="34">
        <f t="shared" si="3"/>
        <v>0</v>
      </c>
      <c r="V37" s="34">
        <f t="shared" si="4"/>
        <v>0</v>
      </c>
      <c r="W37" s="34">
        <f t="shared" si="5"/>
        <v>0</v>
      </c>
      <c r="X37" s="34">
        <f t="shared" si="1"/>
        <v>0</v>
      </c>
      <c r="AA37" s="62" t="str">
        <f>IFERROR(VLOOKUP($Z37,NTG_RR!$A:$N,8+COLUMN()-COLUMN($AA$8),0),"")</f>
        <v/>
      </c>
      <c r="AB37" s="62" t="str">
        <f>IFERROR(VLOOKUP($Z37,NTG_RR!$A:$N,8+COLUMN()-COLUMN($AA$8),0),"")</f>
        <v/>
      </c>
      <c r="AC37" s="62" t="str">
        <f>IFERROR(VLOOKUP($Z37,NTG_RR!$A:$N,8+COLUMN()-COLUMN($AA$8),0),"")</f>
        <v/>
      </c>
      <c r="AD37" s="62" t="str">
        <f>IFERROR(VLOOKUP($Z37,NTG_RR!$A:$N,8+COLUMN()-COLUMN($AA$8),0),"")</f>
        <v/>
      </c>
      <c r="AE37" s="62" t="str">
        <f>IFERROR(VLOOKUP($Z37,NTG_RR!$A:$N,8+COLUMN()-COLUMN($AA$8),0),"")</f>
        <v/>
      </c>
      <c r="AF37" s="62" t="str">
        <f>IFERROR(VLOOKUP($Z37,NTG_RR!$A:$N,8+COLUMN()-COLUMN($AA$8),0),"")</f>
        <v/>
      </c>
      <c r="AG37" s="62" t="str">
        <f>IFERROR(VLOOKUP($Z37,NTG_RR!$A:$N,8+COLUMN()-COLUMN($AA$8),0),"")</f>
        <v/>
      </c>
      <c r="AI37" s="62" t="str">
        <f>IFERROR(VLOOKUP($Z37,NTG_RR!$A:$P,8+COLUMN()-COLUMN($AA$8),0),"")</f>
        <v/>
      </c>
    </row>
    <row r="38" spans="1:35" ht="14.45" customHeight="1" x14ac:dyDescent="0.25">
      <c r="T38" s="34">
        <f t="shared" si="2"/>
        <v>0</v>
      </c>
      <c r="U38" s="34">
        <f t="shared" si="3"/>
        <v>0</v>
      </c>
      <c r="V38" s="34">
        <f t="shared" si="4"/>
        <v>0</v>
      </c>
      <c r="W38" s="34">
        <f t="shared" si="5"/>
        <v>0</v>
      </c>
      <c r="X38" s="34">
        <f t="shared" si="1"/>
        <v>0</v>
      </c>
      <c r="AA38" s="62" t="str">
        <f>IFERROR(VLOOKUP($Z38,NTG_RR!$A:$N,8+COLUMN()-COLUMN($AA$8),0),"")</f>
        <v/>
      </c>
      <c r="AB38" s="62" t="str">
        <f>IFERROR(VLOOKUP($Z38,NTG_RR!$A:$N,8+COLUMN()-COLUMN($AA$8),0),"")</f>
        <v/>
      </c>
      <c r="AC38" s="62" t="str">
        <f>IFERROR(VLOOKUP($Z38,NTG_RR!$A:$N,8+COLUMN()-COLUMN($AA$8),0),"")</f>
        <v/>
      </c>
      <c r="AD38" s="62" t="str">
        <f>IFERROR(VLOOKUP($Z38,NTG_RR!$A:$N,8+COLUMN()-COLUMN($AA$8),0),"")</f>
        <v/>
      </c>
      <c r="AE38" s="62" t="str">
        <f>IFERROR(VLOOKUP($Z38,NTG_RR!$A:$N,8+COLUMN()-COLUMN($AA$8),0),"")</f>
        <v/>
      </c>
      <c r="AF38" s="62" t="str">
        <f>IFERROR(VLOOKUP($Z38,NTG_RR!$A:$N,8+COLUMN()-COLUMN($AA$8),0),"")</f>
        <v/>
      </c>
      <c r="AG38" s="62" t="str">
        <f>IFERROR(VLOOKUP($Z38,NTG_RR!$A:$N,8+COLUMN()-COLUMN($AA$8),0),"")</f>
        <v/>
      </c>
      <c r="AI38" s="62" t="str">
        <f>IFERROR(VLOOKUP($Z38,NTG_RR!$A:$P,8+COLUMN()-COLUMN($AA$8),0),"")</f>
        <v/>
      </c>
    </row>
    <row r="39" spans="1:35" ht="14.45" customHeight="1" x14ac:dyDescent="0.25">
      <c r="T39" s="34">
        <f t="shared" si="2"/>
        <v>0</v>
      </c>
      <c r="U39" s="34">
        <f t="shared" si="3"/>
        <v>0</v>
      </c>
      <c r="V39" s="34">
        <f t="shared" si="4"/>
        <v>0</v>
      </c>
      <c r="W39" s="34">
        <f t="shared" si="5"/>
        <v>0</v>
      </c>
      <c r="X39" s="34">
        <f t="shared" si="1"/>
        <v>0</v>
      </c>
      <c r="AA39" s="62" t="str">
        <f>IFERROR(VLOOKUP($Z39,NTG_RR!$A:$N,8+COLUMN()-COLUMN($AA$8),0),"")</f>
        <v/>
      </c>
      <c r="AB39" s="62" t="str">
        <f>IFERROR(VLOOKUP($Z39,NTG_RR!$A:$N,8+COLUMN()-COLUMN($AA$8),0),"")</f>
        <v/>
      </c>
      <c r="AC39" s="62" t="str">
        <f>IFERROR(VLOOKUP($Z39,NTG_RR!$A:$N,8+COLUMN()-COLUMN($AA$8),0),"")</f>
        <v/>
      </c>
      <c r="AD39" s="62" t="str">
        <f>IFERROR(VLOOKUP($Z39,NTG_RR!$A:$N,8+COLUMN()-COLUMN($AA$8),0),"")</f>
        <v/>
      </c>
      <c r="AE39" s="62" t="str">
        <f>IFERROR(VLOOKUP($Z39,NTG_RR!$A:$N,8+COLUMN()-COLUMN($AA$8),0),"")</f>
        <v/>
      </c>
      <c r="AF39" s="62" t="str">
        <f>IFERROR(VLOOKUP($Z39,NTG_RR!$A:$N,8+COLUMN()-COLUMN($AA$8),0),"")</f>
        <v/>
      </c>
      <c r="AG39" s="62" t="str">
        <f>IFERROR(VLOOKUP($Z39,NTG_RR!$A:$N,8+COLUMN()-COLUMN($AA$8),0),"")</f>
        <v/>
      </c>
      <c r="AI39" s="62" t="str">
        <f>IFERROR(VLOOKUP($Z39,NTG_RR!$A:$P,8+COLUMN()-COLUMN($AA$8),0),"")</f>
        <v/>
      </c>
    </row>
    <row r="40" spans="1:35" ht="14.45" customHeight="1" x14ac:dyDescent="0.25">
      <c r="A40" s="38"/>
      <c r="B40" s="38"/>
      <c r="C40" s="38"/>
      <c r="D40" s="38"/>
      <c r="E40" s="38"/>
      <c r="F40" s="38"/>
      <c r="G40" s="38"/>
      <c r="T40" s="34">
        <f t="shared" si="2"/>
        <v>0</v>
      </c>
      <c r="U40" s="34">
        <f t="shared" si="3"/>
        <v>0</v>
      </c>
      <c r="V40" s="34">
        <f t="shared" si="4"/>
        <v>0</v>
      </c>
      <c r="W40" s="34">
        <f t="shared" si="5"/>
        <v>0</v>
      </c>
      <c r="X40" s="34">
        <f t="shared" si="1"/>
        <v>0</v>
      </c>
      <c r="AA40" s="62" t="str">
        <f>IFERROR(VLOOKUP($Z40,NTG_RR!$A:$N,8+COLUMN()-COLUMN($AA$8),0),"")</f>
        <v/>
      </c>
      <c r="AB40" s="62" t="str">
        <f>IFERROR(VLOOKUP($Z40,NTG_RR!$A:$N,8+COLUMN()-COLUMN($AA$8),0),"")</f>
        <v/>
      </c>
      <c r="AC40" s="62" t="str">
        <f>IFERROR(VLOOKUP($Z40,NTG_RR!$A:$N,8+COLUMN()-COLUMN($AA$8),0),"")</f>
        <v/>
      </c>
      <c r="AD40" s="62" t="str">
        <f>IFERROR(VLOOKUP($Z40,NTG_RR!$A:$N,8+COLUMN()-COLUMN($AA$8),0),"")</f>
        <v/>
      </c>
      <c r="AE40" s="62" t="str">
        <f>IFERROR(VLOOKUP($Z40,NTG_RR!$A:$N,8+COLUMN()-COLUMN($AA$8),0),"")</f>
        <v/>
      </c>
      <c r="AF40" s="62" t="str">
        <f>IFERROR(VLOOKUP($Z40,NTG_RR!$A:$N,8+COLUMN()-COLUMN($AA$8),0),"")</f>
        <v/>
      </c>
      <c r="AG40" s="62" t="str">
        <f>IFERROR(VLOOKUP($Z40,NTG_RR!$A:$N,8+COLUMN()-COLUMN($AA$8),0),"")</f>
        <v/>
      </c>
      <c r="AI40" s="62" t="str">
        <f>IFERROR(VLOOKUP($Z40,NTG_RR!$A:$P,8+COLUMN()-COLUMN($AA$8),0),"")</f>
        <v/>
      </c>
    </row>
    <row r="41" spans="1:35" ht="14.45" customHeight="1" x14ac:dyDescent="0.25">
      <c r="T41" s="34">
        <f t="shared" si="2"/>
        <v>0</v>
      </c>
      <c r="U41" s="34">
        <f t="shared" si="3"/>
        <v>0</v>
      </c>
      <c r="V41" s="34">
        <f t="shared" si="4"/>
        <v>0</v>
      </c>
      <c r="W41" s="34">
        <f t="shared" si="5"/>
        <v>0</v>
      </c>
      <c r="X41" s="34">
        <f t="shared" si="1"/>
        <v>0</v>
      </c>
      <c r="AA41" s="62" t="str">
        <f>IFERROR(VLOOKUP($Z41,NTG_RR!$A:$N,8+COLUMN()-COLUMN($AA$8),0),"")</f>
        <v/>
      </c>
      <c r="AB41" s="62" t="str">
        <f>IFERROR(VLOOKUP($Z41,NTG_RR!$A:$N,8+COLUMN()-COLUMN($AA$8),0),"")</f>
        <v/>
      </c>
      <c r="AC41" s="62" t="str">
        <f>IFERROR(VLOOKUP($Z41,NTG_RR!$A:$N,8+COLUMN()-COLUMN($AA$8),0),"")</f>
        <v/>
      </c>
      <c r="AD41" s="62" t="str">
        <f>IFERROR(VLOOKUP($Z41,NTG_RR!$A:$N,8+COLUMN()-COLUMN($AA$8),0),"")</f>
        <v/>
      </c>
      <c r="AE41" s="62" t="str">
        <f>IFERROR(VLOOKUP($Z41,NTG_RR!$A:$N,8+COLUMN()-COLUMN($AA$8),0),"")</f>
        <v/>
      </c>
      <c r="AF41" s="62" t="str">
        <f>IFERROR(VLOOKUP($Z41,NTG_RR!$A:$N,8+COLUMN()-COLUMN($AA$8),0),"")</f>
        <v/>
      </c>
      <c r="AG41" s="62" t="str">
        <f>IFERROR(VLOOKUP($Z41,NTG_RR!$A:$N,8+COLUMN()-COLUMN($AA$8),0),"")</f>
        <v/>
      </c>
      <c r="AI41" s="62" t="str">
        <f>IFERROR(VLOOKUP($Z41,NTG_RR!$A:$P,8+COLUMN()-COLUMN($AA$8),0),"")</f>
        <v/>
      </c>
    </row>
    <row r="42" spans="1:35" ht="14.45" customHeight="1" x14ac:dyDescent="0.25">
      <c r="T42" s="34">
        <f t="shared" si="2"/>
        <v>0</v>
      </c>
      <c r="U42" s="34">
        <f t="shared" si="3"/>
        <v>0</v>
      </c>
      <c r="V42" s="34">
        <f t="shared" si="4"/>
        <v>0</v>
      </c>
      <c r="W42" s="34">
        <f t="shared" si="5"/>
        <v>0</v>
      </c>
      <c r="X42" s="34">
        <f t="shared" si="1"/>
        <v>0</v>
      </c>
      <c r="AA42" s="62" t="str">
        <f>IFERROR(VLOOKUP($Z42,NTG_RR!$A:$N,8+COLUMN()-COLUMN($AA$8),0),"")</f>
        <v/>
      </c>
      <c r="AB42" s="62" t="str">
        <f>IFERROR(VLOOKUP($Z42,NTG_RR!$A:$N,8+COLUMN()-COLUMN($AA$8),0),"")</f>
        <v/>
      </c>
      <c r="AC42" s="62" t="str">
        <f>IFERROR(VLOOKUP($Z42,NTG_RR!$A:$N,8+COLUMN()-COLUMN($AA$8),0),"")</f>
        <v/>
      </c>
      <c r="AD42" s="62" t="str">
        <f>IFERROR(VLOOKUP($Z42,NTG_RR!$A:$N,8+COLUMN()-COLUMN($AA$8),0),"")</f>
        <v/>
      </c>
      <c r="AE42" s="62" t="str">
        <f>IFERROR(VLOOKUP($Z42,NTG_RR!$A:$N,8+COLUMN()-COLUMN($AA$8),0),"")</f>
        <v/>
      </c>
      <c r="AF42" s="62" t="str">
        <f>IFERROR(VLOOKUP($Z42,NTG_RR!$A:$N,8+COLUMN()-COLUMN($AA$8),0),"")</f>
        <v/>
      </c>
      <c r="AG42" s="62" t="str">
        <f>IFERROR(VLOOKUP($Z42,NTG_RR!$A:$N,8+COLUMN()-COLUMN($AA$8),0),"")</f>
        <v/>
      </c>
      <c r="AI42" s="62" t="str">
        <f>IFERROR(VLOOKUP($Z42,NTG_RR!$A:$P,8+COLUMN()-COLUMN($AA$8),0),"")</f>
        <v/>
      </c>
    </row>
    <row r="43" spans="1:35" ht="14.45" customHeight="1" x14ac:dyDescent="0.25">
      <c r="T43" s="34">
        <f t="shared" si="2"/>
        <v>0</v>
      </c>
      <c r="U43" s="34">
        <f t="shared" si="3"/>
        <v>0</v>
      </c>
      <c r="V43" s="34">
        <f t="shared" si="4"/>
        <v>0</v>
      </c>
      <c r="W43" s="34">
        <f t="shared" si="5"/>
        <v>0</v>
      </c>
      <c r="X43" s="34">
        <f t="shared" si="1"/>
        <v>0</v>
      </c>
      <c r="AA43" s="62" t="str">
        <f>IFERROR(VLOOKUP($Z43,NTG_RR!$A:$N,8+COLUMN()-COLUMN($AA$8),0),"")</f>
        <v/>
      </c>
      <c r="AB43" s="62" t="str">
        <f>IFERROR(VLOOKUP($Z43,NTG_RR!$A:$N,8+COLUMN()-COLUMN($AA$8),0),"")</f>
        <v/>
      </c>
      <c r="AC43" s="62" t="str">
        <f>IFERROR(VLOOKUP($Z43,NTG_RR!$A:$N,8+COLUMN()-COLUMN($AA$8),0),"")</f>
        <v/>
      </c>
      <c r="AD43" s="62" t="str">
        <f>IFERROR(VLOOKUP($Z43,NTG_RR!$A:$N,8+COLUMN()-COLUMN($AA$8),0),"")</f>
        <v/>
      </c>
      <c r="AE43" s="62" t="str">
        <f>IFERROR(VLOOKUP($Z43,NTG_RR!$A:$N,8+COLUMN()-COLUMN($AA$8),0),"")</f>
        <v/>
      </c>
      <c r="AF43" s="62" t="str">
        <f>IFERROR(VLOOKUP($Z43,NTG_RR!$A:$N,8+COLUMN()-COLUMN($AA$8),0),"")</f>
        <v/>
      </c>
      <c r="AG43" s="62" t="str">
        <f>IFERROR(VLOOKUP($Z43,NTG_RR!$A:$N,8+COLUMN()-COLUMN($AA$8),0),"")</f>
        <v/>
      </c>
      <c r="AI43" s="62" t="str">
        <f>IFERROR(VLOOKUP($Z43,NTG_RR!$A:$P,8+COLUMN()-COLUMN($AA$8),0),"")</f>
        <v/>
      </c>
    </row>
    <row r="44" spans="1:35" ht="14.45" customHeight="1" x14ac:dyDescent="0.25">
      <c r="T44" s="34">
        <f t="shared" si="2"/>
        <v>0</v>
      </c>
      <c r="U44" s="34">
        <f t="shared" si="3"/>
        <v>0</v>
      </c>
      <c r="V44" s="34">
        <f t="shared" si="4"/>
        <v>0</v>
      </c>
      <c r="W44" s="34">
        <f t="shared" si="5"/>
        <v>0</v>
      </c>
      <c r="X44" s="34">
        <f t="shared" si="1"/>
        <v>0</v>
      </c>
      <c r="AA44" s="62" t="str">
        <f>IFERROR(VLOOKUP($Z44,NTG_RR!$A:$N,8+COLUMN()-COLUMN($AA$8),0),"")</f>
        <v/>
      </c>
      <c r="AB44" s="62" t="str">
        <f>IFERROR(VLOOKUP($Z44,NTG_RR!$A:$N,8+COLUMN()-COLUMN($AA$8),0),"")</f>
        <v/>
      </c>
      <c r="AC44" s="62" t="str">
        <f>IFERROR(VLOOKUP($Z44,NTG_RR!$A:$N,8+COLUMN()-COLUMN($AA$8),0),"")</f>
        <v/>
      </c>
      <c r="AD44" s="62" t="str">
        <f>IFERROR(VLOOKUP($Z44,NTG_RR!$A:$N,8+COLUMN()-COLUMN($AA$8),0),"")</f>
        <v/>
      </c>
      <c r="AE44" s="62" t="str">
        <f>IFERROR(VLOOKUP($Z44,NTG_RR!$A:$N,8+COLUMN()-COLUMN($AA$8),0),"")</f>
        <v/>
      </c>
      <c r="AF44" s="62" t="str">
        <f>IFERROR(VLOOKUP($Z44,NTG_RR!$A:$N,8+COLUMN()-COLUMN($AA$8),0),"")</f>
        <v/>
      </c>
      <c r="AG44" s="62" t="str">
        <f>IFERROR(VLOOKUP($Z44,NTG_RR!$A:$N,8+COLUMN()-COLUMN($AA$8),0),"")</f>
        <v/>
      </c>
      <c r="AI44" s="62" t="str">
        <f>IFERROR(VLOOKUP($Z44,NTG_RR!$A:$P,8+COLUMN()-COLUMN($AA$8),0),"")</f>
        <v/>
      </c>
    </row>
    <row r="45" spans="1:35" ht="14.45" customHeight="1" x14ac:dyDescent="0.25">
      <c r="T45" s="34">
        <f t="shared" si="2"/>
        <v>0</v>
      </c>
      <c r="U45" s="34">
        <f t="shared" si="3"/>
        <v>0</v>
      </c>
      <c r="V45" s="34">
        <f t="shared" si="4"/>
        <v>0</v>
      </c>
      <c r="W45" s="34">
        <f t="shared" si="5"/>
        <v>0</v>
      </c>
      <c r="X45" s="34">
        <f t="shared" si="1"/>
        <v>0</v>
      </c>
      <c r="AA45" s="62" t="str">
        <f>IFERROR(VLOOKUP($Z45,NTG_RR!$A:$N,8+COLUMN()-COLUMN($AA$8),0),"")</f>
        <v/>
      </c>
      <c r="AB45" s="62" t="str">
        <f>IFERROR(VLOOKUP($Z45,NTG_RR!$A:$N,8+COLUMN()-COLUMN($AA$8),0),"")</f>
        <v/>
      </c>
      <c r="AC45" s="62" t="str">
        <f>IFERROR(VLOOKUP($Z45,NTG_RR!$A:$N,8+COLUMN()-COLUMN($AA$8),0),"")</f>
        <v/>
      </c>
      <c r="AD45" s="62" t="str">
        <f>IFERROR(VLOOKUP($Z45,NTG_RR!$A:$N,8+COLUMN()-COLUMN($AA$8),0),"")</f>
        <v/>
      </c>
      <c r="AE45" s="62" t="str">
        <f>IFERROR(VLOOKUP($Z45,NTG_RR!$A:$N,8+COLUMN()-COLUMN($AA$8),0),"")</f>
        <v/>
      </c>
      <c r="AF45" s="62" t="str">
        <f>IFERROR(VLOOKUP($Z45,NTG_RR!$A:$N,8+COLUMN()-COLUMN($AA$8),0),"")</f>
        <v/>
      </c>
      <c r="AG45" s="62" t="str">
        <f>IFERROR(VLOOKUP($Z45,NTG_RR!$A:$N,8+COLUMN()-COLUMN($AA$8),0),"")</f>
        <v/>
      </c>
      <c r="AI45" s="62" t="str">
        <f>IFERROR(VLOOKUP($Z45,NTG_RR!$A:$P,8+COLUMN()-COLUMN($AA$8),0),"")</f>
        <v/>
      </c>
    </row>
    <row r="46" spans="1:35" ht="14.45" customHeight="1" x14ac:dyDescent="0.25">
      <c r="T46" s="34">
        <f t="shared" si="2"/>
        <v>0</v>
      </c>
      <c r="U46" s="34">
        <f t="shared" si="3"/>
        <v>0</v>
      </c>
      <c r="V46" s="34">
        <f t="shared" si="4"/>
        <v>0</v>
      </c>
      <c r="W46" s="34">
        <f t="shared" si="5"/>
        <v>0</v>
      </c>
      <c r="X46" s="34">
        <f t="shared" si="1"/>
        <v>0</v>
      </c>
      <c r="AA46" s="62" t="str">
        <f>IFERROR(VLOOKUP($Z46,NTG_RR!$A:$N,8+COLUMN()-COLUMN($AA$8),0),"")</f>
        <v/>
      </c>
      <c r="AB46" s="62" t="str">
        <f>IFERROR(VLOOKUP($Z46,NTG_RR!$A:$N,8+COLUMN()-COLUMN($AA$8),0),"")</f>
        <v/>
      </c>
      <c r="AC46" s="62" t="str">
        <f>IFERROR(VLOOKUP($Z46,NTG_RR!$A:$N,8+COLUMN()-COLUMN($AA$8),0),"")</f>
        <v/>
      </c>
      <c r="AD46" s="62" t="str">
        <f>IFERROR(VLOOKUP($Z46,NTG_RR!$A:$N,8+COLUMN()-COLUMN($AA$8),0),"")</f>
        <v/>
      </c>
      <c r="AE46" s="62" t="str">
        <f>IFERROR(VLOOKUP($Z46,NTG_RR!$A:$N,8+COLUMN()-COLUMN($AA$8),0),"")</f>
        <v/>
      </c>
      <c r="AF46" s="62" t="str">
        <f>IFERROR(VLOOKUP($Z46,NTG_RR!$A:$N,8+COLUMN()-COLUMN($AA$8),0),"")</f>
        <v/>
      </c>
      <c r="AG46" s="62" t="str">
        <f>IFERROR(VLOOKUP($Z46,NTG_RR!$A:$N,8+COLUMN()-COLUMN($AA$8),0),"")</f>
        <v/>
      </c>
      <c r="AI46" s="62" t="str">
        <f>IFERROR(VLOOKUP($Z46,NTG_RR!$A:$P,8+COLUMN()-COLUMN($AA$8),0),"")</f>
        <v/>
      </c>
    </row>
    <row r="47" spans="1:35" ht="14.45" customHeight="1" x14ac:dyDescent="0.25">
      <c r="T47" s="34">
        <f t="shared" si="2"/>
        <v>0</v>
      </c>
      <c r="U47" s="34">
        <f t="shared" si="3"/>
        <v>0</v>
      </c>
      <c r="V47" s="34">
        <f t="shared" si="4"/>
        <v>0</v>
      </c>
      <c r="W47" s="34">
        <f t="shared" si="5"/>
        <v>0</v>
      </c>
      <c r="X47" s="34">
        <f t="shared" si="1"/>
        <v>0</v>
      </c>
      <c r="AA47" s="62" t="str">
        <f>IFERROR(VLOOKUP($Z47,NTG_RR!$A:$N,8+COLUMN()-COLUMN($AA$8),0),"")</f>
        <v/>
      </c>
      <c r="AB47" s="62" t="str">
        <f>IFERROR(VLOOKUP($Z47,NTG_RR!$A:$N,8+COLUMN()-COLUMN($AA$8),0),"")</f>
        <v/>
      </c>
      <c r="AC47" s="62" t="str">
        <f>IFERROR(VLOOKUP($Z47,NTG_RR!$A:$N,8+COLUMN()-COLUMN($AA$8),0),"")</f>
        <v/>
      </c>
      <c r="AD47" s="62" t="str">
        <f>IFERROR(VLOOKUP($Z47,NTG_RR!$A:$N,8+COLUMN()-COLUMN($AA$8),0),"")</f>
        <v/>
      </c>
      <c r="AE47" s="62" t="str">
        <f>IFERROR(VLOOKUP($Z47,NTG_RR!$A:$N,8+COLUMN()-COLUMN($AA$8),0),"")</f>
        <v/>
      </c>
      <c r="AF47" s="62" t="str">
        <f>IFERROR(VLOOKUP($Z47,NTG_RR!$A:$N,8+COLUMN()-COLUMN($AA$8),0),"")</f>
        <v/>
      </c>
      <c r="AG47" s="62" t="str">
        <f>IFERROR(VLOOKUP($Z47,NTG_RR!$A:$N,8+COLUMN()-COLUMN($AA$8),0),"")</f>
        <v/>
      </c>
      <c r="AI47" s="62" t="str">
        <f>IFERROR(VLOOKUP($Z47,NTG_RR!$A:$P,8+COLUMN()-COLUMN($AA$8),0),"")</f>
        <v/>
      </c>
    </row>
    <row r="48" spans="1:35" ht="14.45" customHeight="1" x14ac:dyDescent="0.25">
      <c r="T48" s="34">
        <f t="shared" si="2"/>
        <v>0</v>
      </c>
      <c r="U48" s="34">
        <f t="shared" si="3"/>
        <v>0</v>
      </c>
      <c r="V48" s="34">
        <f t="shared" si="4"/>
        <v>0</v>
      </c>
      <c r="W48" s="34">
        <f t="shared" si="5"/>
        <v>0</v>
      </c>
      <c r="X48" s="34">
        <f t="shared" si="1"/>
        <v>0</v>
      </c>
      <c r="AA48" s="62" t="str">
        <f>IFERROR(VLOOKUP($Z48,NTG_RR!$A:$N,8+COLUMN()-COLUMN($AA$8),0),"")</f>
        <v/>
      </c>
      <c r="AB48" s="62" t="str">
        <f>IFERROR(VLOOKUP($Z48,NTG_RR!$A:$N,8+COLUMN()-COLUMN($AA$8),0),"")</f>
        <v/>
      </c>
      <c r="AC48" s="62" t="str">
        <f>IFERROR(VLOOKUP($Z48,NTG_RR!$A:$N,8+COLUMN()-COLUMN($AA$8),0),"")</f>
        <v/>
      </c>
      <c r="AD48" s="62" t="str">
        <f>IFERROR(VLOOKUP($Z48,NTG_RR!$A:$N,8+COLUMN()-COLUMN($AA$8),0),"")</f>
        <v/>
      </c>
      <c r="AE48" s="62" t="str">
        <f>IFERROR(VLOOKUP($Z48,NTG_RR!$A:$N,8+COLUMN()-COLUMN($AA$8),0),"")</f>
        <v/>
      </c>
      <c r="AF48" s="62" t="str">
        <f>IFERROR(VLOOKUP($Z48,NTG_RR!$A:$N,8+COLUMN()-COLUMN($AA$8),0),"")</f>
        <v/>
      </c>
      <c r="AG48" s="62" t="str">
        <f>IFERROR(VLOOKUP($Z48,NTG_RR!$A:$N,8+COLUMN()-COLUMN($AA$8),0),"")</f>
        <v/>
      </c>
      <c r="AI48" s="62" t="str">
        <f>IFERROR(VLOOKUP($Z48,NTG_RR!$A:$P,8+COLUMN()-COLUMN($AA$8),0),"")</f>
        <v/>
      </c>
    </row>
    <row r="49" spans="20:35" ht="14.45" customHeight="1" x14ac:dyDescent="0.25">
      <c r="T49" s="34">
        <f t="shared" si="2"/>
        <v>0</v>
      </c>
      <c r="U49" s="34">
        <f t="shared" si="3"/>
        <v>0</v>
      </c>
      <c r="V49" s="34">
        <f t="shared" si="4"/>
        <v>0</v>
      </c>
      <c r="W49" s="34">
        <f t="shared" si="5"/>
        <v>0</v>
      </c>
      <c r="X49" s="34">
        <f t="shared" si="1"/>
        <v>0</v>
      </c>
      <c r="AA49" s="62" t="str">
        <f>IFERROR(VLOOKUP($Z49,NTG_RR!$A:$N,8+COLUMN()-COLUMN($AA$8),0),"")</f>
        <v/>
      </c>
      <c r="AB49" s="62" t="str">
        <f>IFERROR(VLOOKUP($Z49,NTG_RR!$A:$N,8+COLUMN()-COLUMN($AA$8),0),"")</f>
        <v/>
      </c>
      <c r="AC49" s="62" t="str">
        <f>IFERROR(VLOOKUP($Z49,NTG_RR!$A:$N,8+COLUMN()-COLUMN($AA$8),0),"")</f>
        <v/>
      </c>
      <c r="AD49" s="62" t="str">
        <f>IFERROR(VLOOKUP($Z49,NTG_RR!$A:$N,8+COLUMN()-COLUMN($AA$8),0),"")</f>
        <v/>
      </c>
      <c r="AE49" s="62" t="str">
        <f>IFERROR(VLOOKUP($Z49,NTG_RR!$A:$N,8+COLUMN()-COLUMN($AA$8),0),"")</f>
        <v/>
      </c>
      <c r="AF49" s="62" t="str">
        <f>IFERROR(VLOOKUP($Z49,NTG_RR!$A:$N,8+COLUMN()-COLUMN($AA$8),0),"")</f>
        <v/>
      </c>
      <c r="AG49" s="62" t="str">
        <f>IFERROR(VLOOKUP($Z49,NTG_RR!$A:$N,8+COLUMN()-COLUMN($AA$8),0),"")</f>
        <v/>
      </c>
      <c r="AI49" s="62" t="str">
        <f>IFERROR(VLOOKUP($Z49,NTG_RR!$A:$P,8+COLUMN()-COLUMN($AA$8),0),"")</f>
        <v/>
      </c>
    </row>
    <row r="50" spans="20:35" x14ac:dyDescent="0.25">
      <c r="T50" s="34"/>
      <c r="U50" s="34"/>
      <c r="V50" s="34"/>
      <c r="W50" s="34"/>
      <c r="X50" s="34"/>
      <c r="AA50" s="62" t="str">
        <f>IFERROR(VLOOKUP($Z50,NTG_RR!$A:$N,8+COLUMN()-COLUMN($AA$8),0),"")</f>
        <v/>
      </c>
      <c r="AB50" s="62" t="str">
        <f>IFERROR(VLOOKUP($Z50,NTG_RR!$A:$N,8+COLUMN()-COLUMN($AA$8),0),"")</f>
        <v/>
      </c>
      <c r="AC50" s="62" t="str">
        <f>IFERROR(VLOOKUP($Z50,NTG_RR!$A:$N,8+COLUMN()-COLUMN($AA$8),0),"")</f>
        <v/>
      </c>
      <c r="AD50" s="62" t="str">
        <f>IFERROR(VLOOKUP($Z50,NTG_RR!$A:$N,8+COLUMN()-COLUMN($AA$8),0),"")</f>
        <v/>
      </c>
      <c r="AE50" s="62" t="str">
        <f>IFERROR(VLOOKUP($Z50,NTG_RR!$A:$N,8+COLUMN()-COLUMN($AA$8),0),"")</f>
        <v/>
      </c>
      <c r="AF50" s="62" t="str">
        <f>IFERROR(VLOOKUP($Z50,NTG_RR!$A:$N,8+COLUMN()-COLUMN($AA$8),0),"")</f>
        <v/>
      </c>
      <c r="AG50" s="62" t="str">
        <f>IFERROR(VLOOKUP($Z50,NTG_RR!$A:$N,8+COLUMN()-COLUMN($AA$8),0),"")</f>
        <v/>
      </c>
      <c r="AI50" s="62" t="str">
        <f>IFERROR(VLOOKUP($Z50,NTG_RR!$A:$P,8+COLUMN()-COLUMN($AA$8),0),"")</f>
        <v/>
      </c>
    </row>
    <row r="51" spans="20:35" x14ac:dyDescent="0.25">
      <c r="T51" s="34"/>
      <c r="U51" s="34"/>
      <c r="V51" s="34"/>
      <c r="W51" s="34"/>
      <c r="X51" s="34"/>
      <c r="AA51" s="62" t="str">
        <f>IFERROR(VLOOKUP($Z51,NTG_RR!$A:$N,8+COLUMN()-COLUMN($AA$8),0),"")</f>
        <v/>
      </c>
      <c r="AB51" s="62" t="str">
        <f>IFERROR(VLOOKUP($Z51,NTG_RR!$A:$N,8+COLUMN()-COLUMN($AA$8),0),"")</f>
        <v/>
      </c>
      <c r="AC51" s="62" t="str">
        <f>IFERROR(VLOOKUP($Z51,NTG_RR!$A:$N,8+COLUMN()-COLUMN($AA$8),0),"")</f>
        <v/>
      </c>
      <c r="AD51" s="62" t="str">
        <f>IFERROR(VLOOKUP($Z51,NTG_RR!$A:$N,8+COLUMN()-COLUMN($AA$8),0),"")</f>
        <v/>
      </c>
      <c r="AE51" s="62" t="str">
        <f>IFERROR(VLOOKUP($Z51,NTG_RR!$A:$N,8+COLUMN()-COLUMN($AA$8),0),"")</f>
        <v/>
      </c>
      <c r="AF51" s="62" t="str">
        <f>IFERROR(VLOOKUP($Z51,NTG_RR!$A:$N,8+COLUMN()-COLUMN($AA$8),0),"")</f>
        <v/>
      </c>
      <c r="AG51" s="62" t="str">
        <f>IFERROR(VLOOKUP($Z51,NTG_RR!$A:$N,8+COLUMN()-COLUMN($AA$8),0),"")</f>
        <v/>
      </c>
      <c r="AI51" s="62" t="str">
        <f>IFERROR(VLOOKUP($Z51,NTG_RR!$A:$P,8+COLUMN()-COLUMN($AA$8),0),"")</f>
        <v/>
      </c>
    </row>
    <row r="52" spans="20:35" x14ac:dyDescent="0.25">
      <c r="T52" s="34"/>
      <c r="U52" s="34"/>
      <c r="V52" s="34"/>
      <c r="W52" s="34"/>
      <c r="X52" s="34"/>
      <c r="AA52" s="62" t="str">
        <f>IFERROR(VLOOKUP($Z52,NTG_RR!$A:$N,8+COLUMN()-COLUMN($AA$8),0),"")</f>
        <v/>
      </c>
      <c r="AB52" s="62" t="str">
        <f>IFERROR(VLOOKUP($Z52,NTG_RR!$A:$N,8+COLUMN()-COLUMN($AA$8),0),"")</f>
        <v/>
      </c>
      <c r="AC52" s="62" t="str">
        <f>IFERROR(VLOOKUP($Z52,NTG_RR!$A:$N,8+COLUMN()-COLUMN($AA$8),0),"")</f>
        <v/>
      </c>
      <c r="AD52" s="62" t="str">
        <f>IFERROR(VLOOKUP($Z52,NTG_RR!$A:$N,8+COLUMN()-COLUMN($AA$8),0),"")</f>
        <v/>
      </c>
      <c r="AE52" s="62" t="str">
        <f>IFERROR(VLOOKUP($Z52,NTG_RR!$A:$N,8+COLUMN()-COLUMN($AA$8),0),"")</f>
        <v/>
      </c>
      <c r="AF52" s="62" t="str">
        <f>IFERROR(VLOOKUP($Z52,NTG_RR!$A:$N,8+COLUMN()-COLUMN($AA$8),0),"")</f>
        <v/>
      </c>
      <c r="AG52" s="62" t="str">
        <f>IFERROR(VLOOKUP($Z52,NTG_RR!$A:$N,8+COLUMN()-COLUMN($AA$8),0),"")</f>
        <v/>
      </c>
      <c r="AI52" s="62" t="str">
        <f>IFERROR(VLOOKUP($Z52,NTG_RR!$A:$P,8+COLUMN()-COLUMN($AA$8),0),"")</f>
        <v/>
      </c>
    </row>
    <row r="53" spans="20:35" x14ac:dyDescent="0.25">
      <c r="T53" s="34"/>
      <c r="U53" s="34"/>
      <c r="V53" s="34"/>
      <c r="W53" s="34"/>
      <c r="X53" s="34"/>
      <c r="AA53" s="62" t="str">
        <f>IFERROR(VLOOKUP($Z53,NTG_RR!$A:$N,8+COLUMN()-COLUMN($AA$8),0),"")</f>
        <v/>
      </c>
      <c r="AB53" s="62" t="str">
        <f>IFERROR(VLOOKUP($Z53,NTG_RR!$A:$N,8+COLUMN()-COLUMN($AA$8),0),"")</f>
        <v/>
      </c>
      <c r="AC53" s="62" t="str">
        <f>IFERROR(VLOOKUP($Z53,NTG_RR!$A:$N,8+COLUMN()-COLUMN($AA$8),0),"")</f>
        <v/>
      </c>
      <c r="AD53" s="62" t="str">
        <f>IFERROR(VLOOKUP($Z53,NTG_RR!$A:$N,8+COLUMN()-COLUMN($AA$8),0),"")</f>
        <v/>
      </c>
      <c r="AE53" s="62" t="str">
        <f>IFERROR(VLOOKUP($Z53,NTG_RR!$A:$N,8+COLUMN()-COLUMN($AA$8),0),"")</f>
        <v/>
      </c>
      <c r="AF53" s="62" t="str">
        <f>IFERROR(VLOOKUP($Z53,NTG_RR!$A:$N,8+COLUMN()-COLUMN($AA$8),0),"")</f>
        <v/>
      </c>
      <c r="AG53" s="62" t="str">
        <f>IFERROR(VLOOKUP($Z53,NTG_RR!$A:$N,8+COLUMN()-COLUMN($AA$8),0),"")</f>
        <v/>
      </c>
      <c r="AI53" s="62" t="str">
        <f>IFERROR(VLOOKUP($Z53,NTG_RR!$A:$P,8+COLUMN()-COLUMN($AA$8),0),"")</f>
        <v/>
      </c>
    </row>
    <row r="54" spans="20:35" x14ac:dyDescent="0.25">
      <c r="T54" s="34"/>
      <c r="U54" s="34"/>
      <c r="V54" s="34"/>
      <c r="W54" s="34"/>
      <c r="X54" s="34"/>
      <c r="AA54" s="62" t="str">
        <f>IFERROR(VLOOKUP($Z54,NTG_RR!$A:$N,8+COLUMN()-COLUMN($AA$8),0),"")</f>
        <v/>
      </c>
      <c r="AB54" s="62" t="str">
        <f>IFERROR(VLOOKUP($Z54,NTG_RR!$A:$N,8+COLUMN()-COLUMN($AA$8),0),"")</f>
        <v/>
      </c>
      <c r="AC54" s="62" t="str">
        <f>IFERROR(VLOOKUP($Z54,NTG_RR!$A:$N,8+COLUMN()-COLUMN($AA$8),0),"")</f>
        <v/>
      </c>
      <c r="AD54" s="62" t="str">
        <f>IFERROR(VLOOKUP($Z54,NTG_RR!$A:$N,8+COLUMN()-COLUMN($AA$8),0),"")</f>
        <v/>
      </c>
      <c r="AE54" s="62" t="str">
        <f>IFERROR(VLOOKUP($Z54,NTG_RR!$A:$N,8+COLUMN()-COLUMN($AA$8),0),"")</f>
        <v/>
      </c>
      <c r="AF54" s="62" t="str">
        <f>IFERROR(VLOOKUP($Z54,NTG_RR!$A:$N,8+COLUMN()-COLUMN($AA$8),0),"")</f>
        <v/>
      </c>
      <c r="AG54" s="62" t="str">
        <f>IFERROR(VLOOKUP($Z54,NTG_RR!$A:$N,8+COLUMN()-COLUMN($AA$8),0),"")</f>
        <v/>
      </c>
      <c r="AI54" s="62" t="str">
        <f>IFERROR(VLOOKUP($Z54,NTG_RR!$A:$P,8+COLUMN()-COLUMN($AA$8),0),"")</f>
        <v/>
      </c>
    </row>
    <row r="55" spans="20:35" x14ac:dyDescent="0.25">
      <c r="T55" s="34"/>
      <c r="U55" s="34"/>
      <c r="V55" s="34"/>
      <c r="W55" s="34"/>
      <c r="X55" s="34"/>
      <c r="AA55" s="62" t="str">
        <f>IFERROR(VLOOKUP($Z55,NTG_RR!$A:$N,8+COLUMN()-COLUMN($AA$8),0),"")</f>
        <v/>
      </c>
      <c r="AB55" s="62" t="str">
        <f>IFERROR(VLOOKUP($Z55,NTG_RR!$A:$N,8+COLUMN()-COLUMN($AA$8),0),"")</f>
        <v/>
      </c>
      <c r="AC55" s="62" t="str">
        <f>IFERROR(VLOOKUP($Z55,NTG_RR!$A:$N,8+COLUMN()-COLUMN($AA$8),0),"")</f>
        <v/>
      </c>
      <c r="AD55" s="62" t="str">
        <f>IFERROR(VLOOKUP($Z55,NTG_RR!$A:$N,8+COLUMN()-COLUMN($AA$8),0),"")</f>
        <v/>
      </c>
      <c r="AE55" s="62" t="str">
        <f>IFERROR(VLOOKUP($Z55,NTG_RR!$A:$N,8+COLUMN()-COLUMN($AA$8),0),"")</f>
        <v/>
      </c>
      <c r="AF55" s="62" t="str">
        <f>IFERROR(VLOOKUP($Z55,NTG_RR!$A:$N,8+COLUMN()-COLUMN($AA$8),0),"")</f>
        <v/>
      </c>
      <c r="AG55" s="62" t="str">
        <f>IFERROR(VLOOKUP($Z55,NTG_RR!$A:$N,8+COLUMN()-COLUMN($AA$8),0),"")</f>
        <v/>
      </c>
      <c r="AI55" s="62" t="str">
        <f>IFERROR(VLOOKUP($Z55,NTG_RR!$A:$P,8+COLUMN()-COLUMN($AA$8),0),"")</f>
        <v/>
      </c>
    </row>
    <row r="56" spans="20:35" x14ac:dyDescent="0.25">
      <c r="T56" s="34"/>
      <c r="U56" s="34"/>
      <c r="V56" s="34"/>
      <c r="W56" s="34"/>
      <c r="X56" s="34"/>
      <c r="AA56" s="62" t="str">
        <f>IFERROR(VLOOKUP($Z56,NTG_RR!$A:$N,8+COLUMN()-COLUMN($AA$8),0),"")</f>
        <v/>
      </c>
      <c r="AB56" s="62" t="str">
        <f>IFERROR(VLOOKUP($Z56,NTG_RR!$A:$N,8+COLUMN()-COLUMN($AA$8),0),"")</f>
        <v/>
      </c>
      <c r="AC56" s="62" t="str">
        <f>IFERROR(VLOOKUP($Z56,NTG_RR!$A:$N,8+COLUMN()-COLUMN($AA$8),0),"")</f>
        <v/>
      </c>
      <c r="AD56" s="62" t="str">
        <f>IFERROR(VLOOKUP($Z56,NTG_RR!$A:$N,8+COLUMN()-COLUMN($AA$8),0),"")</f>
        <v/>
      </c>
      <c r="AE56" s="62" t="str">
        <f>IFERROR(VLOOKUP($Z56,NTG_RR!$A:$N,8+COLUMN()-COLUMN($AA$8),0),"")</f>
        <v/>
      </c>
      <c r="AF56" s="62" t="str">
        <f>IFERROR(VLOOKUP($Z56,NTG_RR!$A:$N,8+COLUMN()-COLUMN($AA$8),0),"")</f>
        <v/>
      </c>
      <c r="AG56" s="62" t="str">
        <f>IFERROR(VLOOKUP($Z56,NTG_RR!$A:$N,8+COLUMN()-COLUMN($AA$8),0),"")</f>
        <v/>
      </c>
      <c r="AI56" s="62" t="str">
        <f>IFERROR(VLOOKUP($Z56,NTG_RR!$A:$P,8+COLUMN()-COLUMN($AA$8),0),"")</f>
        <v/>
      </c>
    </row>
    <row r="57" spans="20:35" x14ac:dyDescent="0.25">
      <c r="T57" s="34"/>
      <c r="U57" s="34"/>
      <c r="V57" s="34"/>
      <c r="W57" s="34"/>
      <c r="X57" s="34"/>
      <c r="AA57" s="62" t="str">
        <f>IFERROR(VLOOKUP($Z57,NTG_RR!$A:$N,8+COLUMN()-COLUMN($AA$8),0),"")</f>
        <v/>
      </c>
      <c r="AB57" s="62" t="str">
        <f>IFERROR(VLOOKUP($Z57,NTG_RR!$A:$N,8+COLUMN()-COLUMN($AA$8),0),"")</f>
        <v/>
      </c>
      <c r="AC57" s="62" t="str">
        <f>IFERROR(VLOOKUP($Z57,NTG_RR!$A:$N,8+COLUMN()-COLUMN($AA$8),0),"")</f>
        <v/>
      </c>
      <c r="AD57" s="62" t="str">
        <f>IFERROR(VLOOKUP($Z57,NTG_RR!$A:$N,8+COLUMN()-COLUMN($AA$8),0),"")</f>
        <v/>
      </c>
      <c r="AE57" s="62" t="str">
        <f>IFERROR(VLOOKUP($Z57,NTG_RR!$A:$N,8+COLUMN()-COLUMN($AA$8),0),"")</f>
        <v/>
      </c>
      <c r="AF57" s="62" t="str">
        <f>IFERROR(VLOOKUP($Z57,NTG_RR!$A:$N,8+COLUMN()-COLUMN($AA$8),0),"")</f>
        <v/>
      </c>
      <c r="AG57" s="62" t="str">
        <f>IFERROR(VLOOKUP($Z57,NTG_RR!$A:$N,8+COLUMN()-COLUMN($AA$8),0),"")</f>
        <v/>
      </c>
      <c r="AI57" s="62" t="str">
        <f>IFERROR(VLOOKUP($Z57,NTG_RR!$A:$P,8+COLUMN()-COLUMN($AA$8),0),"")</f>
        <v/>
      </c>
    </row>
    <row r="58" spans="20:35" x14ac:dyDescent="0.25">
      <c r="T58" s="34"/>
      <c r="U58" s="34"/>
      <c r="V58" s="34"/>
      <c r="W58" s="34"/>
      <c r="X58" s="34"/>
      <c r="AA58" s="62" t="str">
        <f>IFERROR(VLOOKUP($Z58,NTG_RR!$A:$N,8+COLUMN()-COLUMN($AA$8),0),"")</f>
        <v/>
      </c>
      <c r="AB58" s="62" t="str">
        <f>IFERROR(VLOOKUP($Z58,NTG_RR!$A:$N,8+COLUMN()-COLUMN($AA$8),0),"")</f>
        <v/>
      </c>
      <c r="AC58" s="62" t="str">
        <f>IFERROR(VLOOKUP($Z58,NTG_RR!$A:$N,8+COLUMN()-COLUMN($AA$8),0),"")</f>
        <v/>
      </c>
      <c r="AD58" s="62" t="str">
        <f>IFERROR(VLOOKUP($Z58,NTG_RR!$A:$N,8+COLUMN()-COLUMN($AA$8),0),"")</f>
        <v/>
      </c>
      <c r="AE58" s="62" t="str">
        <f>IFERROR(VLOOKUP($Z58,NTG_RR!$A:$N,8+COLUMN()-COLUMN($AA$8),0),"")</f>
        <v/>
      </c>
      <c r="AF58" s="62" t="str">
        <f>IFERROR(VLOOKUP($Z58,NTG_RR!$A:$N,8+COLUMN()-COLUMN($AA$8),0),"")</f>
        <v/>
      </c>
      <c r="AG58" s="62" t="str">
        <f>IFERROR(VLOOKUP($Z58,NTG_RR!$A:$N,8+COLUMN()-COLUMN($AA$8),0),"")</f>
        <v/>
      </c>
      <c r="AI58" s="62" t="str">
        <f>IFERROR(VLOOKUP($Z58,NTG_RR!$A:$P,8+COLUMN()-COLUMN($AA$8),0),"")</f>
        <v/>
      </c>
    </row>
    <row r="59" spans="20:35" x14ac:dyDescent="0.25">
      <c r="T59" s="34"/>
      <c r="U59" s="34"/>
      <c r="V59" s="34"/>
      <c r="W59" s="34"/>
      <c r="X59" s="34"/>
      <c r="AA59" s="62" t="str">
        <f>IFERROR(VLOOKUP($Z59,NTG_RR!$A:$N,8+COLUMN()-COLUMN($AA$8),0),"")</f>
        <v/>
      </c>
      <c r="AB59" s="62" t="str">
        <f>IFERROR(VLOOKUP($Z59,NTG_RR!$A:$N,8+COLUMN()-COLUMN($AA$8),0),"")</f>
        <v/>
      </c>
      <c r="AC59" s="62" t="str">
        <f>IFERROR(VLOOKUP($Z59,NTG_RR!$A:$N,8+COLUMN()-COLUMN($AA$8),0),"")</f>
        <v/>
      </c>
      <c r="AD59" s="62" t="str">
        <f>IFERROR(VLOOKUP($Z59,NTG_RR!$A:$N,8+COLUMN()-COLUMN($AA$8),0),"")</f>
        <v/>
      </c>
      <c r="AE59" s="62" t="str">
        <f>IFERROR(VLOOKUP($Z59,NTG_RR!$A:$N,8+COLUMN()-COLUMN($AA$8),0),"")</f>
        <v/>
      </c>
      <c r="AF59" s="62" t="str">
        <f>IFERROR(VLOOKUP($Z59,NTG_RR!$A:$N,8+COLUMN()-COLUMN($AA$8),0),"")</f>
        <v/>
      </c>
      <c r="AG59" s="62" t="str">
        <f>IFERROR(VLOOKUP($Z59,NTG_RR!$A:$N,8+COLUMN()-COLUMN($AA$8),0),"")</f>
        <v/>
      </c>
      <c r="AI59" s="62" t="str">
        <f>IFERROR(VLOOKUP($Z59,NTG_RR!$A:$P,8+COLUMN()-COLUMN($AA$8),0),"")</f>
        <v/>
      </c>
    </row>
    <row r="60" spans="20:35" x14ac:dyDescent="0.25">
      <c r="T60" s="34"/>
      <c r="U60" s="34"/>
      <c r="V60" s="34"/>
      <c r="W60" s="34"/>
      <c r="X60" s="34"/>
      <c r="AA60" s="62" t="str">
        <f>IFERROR(VLOOKUP($Z60,NTG_RR!$A:$N,8+COLUMN()-COLUMN($AA$8),0),"")</f>
        <v/>
      </c>
      <c r="AB60" s="62" t="str">
        <f>IFERROR(VLOOKUP($Z60,NTG_RR!$A:$N,8+COLUMN()-COLUMN($AA$8),0),"")</f>
        <v/>
      </c>
      <c r="AC60" s="62" t="str">
        <f>IFERROR(VLOOKUP($Z60,NTG_RR!$A:$N,8+COLUMN()-COLUMN($AA$8),0),"")</f>
        <v/>
      </c>
      <c r="AD60" s="62" t="str">
        <f>IFERROR(VLOOKUP($Z60,NTG_RR!$A:$N,8+COLUMN()-COLUMN($AA$8),0),"")</f>
        <v/>
      </c>
      <c r="AE60" s="62" t="str">
        <f>IFERROR(VLOOKUP($Z60,NTG_RR!$A:$N,8+COLUMN()-COLUMN($AA$8),0),"")</f>
        <v/>
      </c>
      <c r="AF60" s="62" t="str">
        <f>IFERROR(VLOOKUP($Z60,NTG_RR!$A:$N,8+COLUMN()-COLUMN($AA$8),0),"")</f>
        <v/>
      </c>
      <c r="AG60" s="62" t="str">
        <f>IFERROR(VLOOKUP($Z60,NTG_RR!$A:$N,8+COLUMN()-COLUMN($AA$8),0),"")</f>
        <v/>
      </c>
      <c r="AI60" s="62" t="str">
        <f>IFERROR(VLOOKUP($Z60,NTG_RR!$A:$P,8+COLUMN()-COLUMN($AA$8),0),"")</f>
        <v/>
      </c>
    </row>
    <row r="61" spans="20:35" x14ac:dyDescent="0.25">
      <c r="T61" s="34"/>
      <c r="U61" s="34"/>
      <c r="V61" s="34"/>
      <c r="W61" s="34"/>
      <c r="X61" s="34"/>
      <c r="AA61" s="62" t="str">
        <f>IFERROR(VLOOKUP($Z61,NTG_RR!$A:$N,8+COLUMN()-COLUMN($AA$8),0),"")</f>
        <v/>
      </c>
      <c r="AB61" s="62" t="str">
        <f>IFERROR(VLOOKUP($Z61,NTG_RR!$A:$N,8+COLUMN()-COLUMN($AA$8),0),"")</f>
        <v/>
      </c>
      <c r="AC61" s="62" t="str">
        <f>IFERROR(VLOOKUP($Z61,NTG_RR!$A:$N,8+COLUMN()-COLUMN($AA$8),0),"")</f>
        <v/>
      </c>
      <c r="AD61" s="62" t="str">
        <f>IFERROR(VLOOKUP($Z61,NTG_RR!$A:$N,8+COLUMN()-COLUMN($AA$8),0),"")</f>
        <v/>
      </c>
      <c r="AE61" s="62" t="str">
        <f>IFERROR(VLOOKUP($Z61,NTG_RR!$A:$N,8+COLUMN()-COLUMN($AA$8),0),"")</f>
        <v/>
      </c>
      <c r="AF61" s="62" t="str">
        <f>IFERROR(VLOOKUP($Z61,NTG_RR!$A:$N,8+COLUMN()-COLUMN($AA$8),0),"")</f>
        <v/>
      </c>
      <c r="AG61" s="62" t="str">
        <f>IFERROR(VLOOKUP($Z61,NTG_RR!$A:$N,8+COLUMN()-COLUMN($AA$8),0),"")</f>
        <v/>
      </c>
      <c r="AI61" s="62" t="str">
        <f>IFERROR(VLOOKUP($Z61,NTG_RR!$A:$P,8+COLUMN()-COLUMN($AA$8),0),"")</f>
        <v/>
      </c>
    </row>
    <row r="62" spans="20:35" x14ac:dyDescent="0.25">
      <c r="T62" s="34"/>
      <c r="U62" s="34"/>
      <c r="V62" s="34"/>
      <c r="W62" s="34"/>
      <c r="X62" s="34"/>
      <c r="AA62" s="62" t="str">
        <f>IFERROR(VLOOKUP($Z62,NTG_RR!$A:$N,8+COLUMN()-COLUMN($AA$8),0),"")</f>
        <v/>
      </c>
      <c r="AB62" s="62" t="str">
        <f>IFERROR(VLOOKUP($Z62,NTG_RR!$A:$N,8+COLUMN()-COLUMN($AA$8),0),"")</f>
        <v/>
      </c>
      <c r="AC62" s="62" t="str">
        <f>IFERROR(VLOOKUP($Z62,NTG_RR!$A:$N,8+COLUMN()-COLUMN($AA$8),0),"")</f>
        <v/>
      </c>
      <c r="AD62" s="62" t="str">
        <f>IFERROR(VLOOKUP($Z62,NTG_RR!$A:$N,8+COLUMN()-COLUMN($AA$8),0),"")</f>
        <v/>
      </c>
      <c r="AE62" s="62" t="str">
        <f>IFERROR(VLOOKUP($Z62,NTG_RR!$A:$N,8+COLUMN()-COLUMN($AA$8),0),"")</f>
        <v/>
      </c>
      <c r="AF62" s="62" t="str">
        <f>IFERROR(VLOOKUP($Z62,NTG_RR!$A:$N,8+COLUMN()-COLUMN($AA$8),0),"")</f>
        <v/>
      </c>
      <c r="AG62" s="62" t="str">
        <f>IFERROR(VLOOKUP($Z62,NTG_RR!$A:$N,8+COLUMN()-COLUMN($AA$8),0),"")</f>
        <v/>
      </c>
      <c r="AI62" s="62" t="str">
        <f>IFERROR(VLOOKUP($Z62,NTG_RR!$A:$P,8+COLUMN()-COLUMN($AA$8),0),"")</f>
        <v/>
      </c>
    </row>
    <row r="63" spans="20:35" x14ac:dyDescent="0.25">
      <c r="T63" s="34"/>
      <c r="U63" s="34"/>
      <c r="V63" s="34"/>
      <c r="W63" s="34"/>
      <c r="X63" s="34"/>
      <c r="AA63" s="62" t="str">
        <f>IFERROR(VLOOKUP($Z63,NTG_RR!$A:$N,8+COLUMN()-COLUMN($AA$8),0),"")</f>
        <v/>
      </c>
      <c r="AB63" s="62" t="str">
        <f>IFERROR(VLOOKUP($Z63,NTG_RR!$A:$N,8+COLUMN()-COLUMN($AA$8),0),"")</f>
        <v/>
      </c>
      <c r="AC63" s="62" t="str">
        <f>IFERROR(VLOOKUP($Z63,NTG_RR!$A:$N,8+COLUMN()-COLUMN($AA$8),0),"")</f>
        <v/>
      </c>
      <c r="AD63" s="62" t="str">
        <f>IFERROR(VLOOKUP($Z63,NTG_RR!$A:$N,8+COLUMN()-COLUMN($AA$8),0),"")</f>
        <v/>
      </c>
      <c r="AE63" s="62" t="str">
        <f>IFERROR(VLOOKUP($Z63,NTG_RR!$A:$N,8+COLUMN()-COLUMN($AA$8),0),"")</f>
        <v/>
      </c>
      <c r="AF63" s="62" t="str">
        <f>IFERROR(VLOOKUP($Z63,NTG_RR!$A:$N,8+COLUMN()-COLUMN($AA$8),0),"")</f>
        <v/>
      </c>
      <c r="AG63" s="62" t="str">
        <f>IFERROR(VLOOKUP($Z63,NTG_RR!$A:$N,8+COLUMN()-COLUMN($AA$8),0),"")</f>
        <v/>
      </c>
      <c r="AI63" s="62" t="str">
        <f>IFERROR(VLOOKUP($Z63,NTG_RR!$A:$P,8+COLUMN()-COLUMN($AA$8),0),"")</f>
        <v/>
      </c>
    </row>
    <row r="64" spans="20:35" x14ac:dyDescent="0.25">
      <c r="T64" s="34"/>
      <c r="U64" s="34"/>
      <c r="V64" s="34"/>
      <c r="W64" s="34"/>
      <c r="X64" s="34"/>
      <c r="AA64" s="62" t="str">
        <f>IFERROR(VLOOKUP($Z64,NTG_RR!$A:$N,8+COLUMN()-COLUMN($AA$8),0),"")</f>
        <v/>
      </c>
      <c r="AB64" s="62" t="str">
        <f>IFERROR(VLOOKUP($Z64,NTG_RR!$A:$N,8+COLUMN()-COLUMN($AA$8),0),"")</f>
        <v/>
      </c>
      <c r="AC64" s="62" t="str">
        <f>IFERROR(VLOOKUP($Z64,NTG_RR!$A:$N,8+COLUMN()-COLUMN($AA$8),0),"")</f>
        <v/>
      </c>
      <c r="AD64" s="62" t="str">
        <f>IFERROR(VLOOKUP($Z64,NTG_RR!$A:$N,8+COLUMN()-COLUMN($AA$8),0),"")</f>
        <v/>
      </c>
      <c r="AE64" s="62" t="str">
        <f>IFERROR(VLOOKUP($Z64,NTG_RR!$A:$N,8+COLUMN()-COLUMN($AA$8),0),"")</f>
        <v/>
      </c>
      <c r="AF64" s="62" t="str">
        <f>IFERROR(VLOOKUP($Z64,NTG_RR!$A:$N,8+COLUMN()-COLUMN($AA$8),0),"")</f>
        <v/>
      </c>
      <c r="AG64" s="62" t="str">
        <f>IFERROR(VLOOKUP($Z64,NTG_RR!$A:$N,8+COLUMN()-COLUMN($AA$8),0),"")</f>
        <v/>
      </c>
      <c r="AI64" s="62" t="str">
        <f>IFERROR(VLOOKUP($Z64,NTG_RR!$A:$P,8+COLUMN()-COLUMN($AA$8),0),"")</f>
        <v/>
      </c>
    </row>
    <row r="65" spans="20:35" x14ac:dyDescent="0.25">
      <c r="T65" s="34"/>
      <c r="U65" s="34"/>
      <c r="V65" s="34"/>
      <c r="W65" s="34"/>
      <c r="X65" s="34"/>
      <c r="AA65" s="62" t="str">
        <f>IFERROR(VLOOKUP($Z65,NTG_RR!$A:$N,8+COLUMN()-COLUMN($AA$8),0),"")</f>
        <v/>
      </c>
      <c r="AB65" s="62" t="str">
        <f>IFERROR(VLOOKUP($Z65,NTG_RR!$A:$N,8+COLUMN()-COLUMN($AA$8),0),"")</f>
        <v/>
      </c>
      <c r="AC65" s="62" t="str">
        <f>IFERROR(VLOOKUP($Z65,NTG_RR!$A:$N,8+COLUMN()-COLUMN($AA$8),0),"")</f>
        <v/>
      </c>
      <c r="AD65" s="62" t="str">
        <f>IFERROR(VLOOKUP($Z65,NTG_RR!$A:$N,8+COLUMN()-COLUMN($AA$8),0),"")</f>
        <v/>
      </c>
      <c r="AE65" s="62" t="str">
        <f>IFERROR(VLOOKUP($Z65,NTG_RR!$A:$N,8+COLUMN()-COLUMN($AA$8),0),"")</f>
        <v/>
      </c>
      <c r="AF65" s="62" t="str">
        <f>IFERROR(VLOOKUP($Z65,NTG_RR!$A:$N,8+COLUMN()-COLUMN($AA$8),0),"")</f>
        <v/>
      </c>
      <c r="AG65" s="62" t="str">
        <f>IFERROR(VLOOKUP($Z65,NTG_RR!$A:$N,8+COLUMN()-COLUMN($AA$8),0),"")</f>
        <v/>
      </c>
      <c r="AI65" s="62" t="str">
        <f>IFERROR(VLOOKUP($Z65,NTG_RR!$A:$P,8+COLUMN()-COLUMN($AA$8),0),"")</f>
        <v/>
      </c>
    </row>
    <row r="66" spans="20:35" x14ac:dyDescent="0.25">
      <c r="T66" s="34"/>
      <c r="U66" s="34"/>
      <c r="V66" s="34"/>
      <c r="W66" s="34"/>
      <c r="X66" s="34"/>
      <c r="AA66" s="62" t="str">
        <f>IFERROR(VLOOKUP($Z66,NTG_RR!$A:$N,8+COLUMN()-COLUMN($AA$8),0),"")</f>
        <v/>
      </c>
      <c r="AB66" s="62" t="str">
        <f>IFERROR(VLOOKUP($Z66,NTG_RR!$A:$N,8+COLUMN()-COLUMN($AA$8),0),"")</f>
        <v/>
      </c>
      <c r="AC66" s="62" t="str">
        <f>IFERROR(VLOOKUP($Z66,NTG_RR!$A:$N,8+COLUMN()-COLUMN($AA$8),0),"")</f>
        <v/>
      </c>
      <c r="AD66" s="62" t="str">
        <f>IFERROR(VLOOKUP($Z66,NTG_RR!$A:$N,8+COLUMN()-COLUMN($AA$8),0),"")</f>
        <v/>
      </c>
      <c r="AE66" s="62" t="str">
        <f>IFERROR(VLOOKUP($Z66,NTG_RR!$A:$N,8+COLUMN()-COLUMN($AA$8),0),"")</f>
        <v/>
      </c>
      <c r="AF66" s="62" t="str">
        <f>IFERROR(VLOOKUP($Z66,NTG_RR!$A:$N,8+COLUMN()-COLUMN($AA$8),0),"")</f>
        <v/>
      </c>
      <c r="AG66" s="62" t="str">
        <f>IFERROR(VLOOKUP($Z66,NTG_RR!$A:$N,8+COLUMN()-COLUMN($AA$8),0),"")</f>
        <v/>
      </c>
      <c r="AI66" s="62" t="str">
        <f>IFERROR(VLOOKUP($Z66,NTG_RR!$A:$P,8+COLUMN()-COLUMN($AA$8),0),"")</f>
        <v/>
      </c>
    </row>
    <row r="67" spans="20:35" x14ac:dyDescent="0.25">
      <c r="T67" s="34"/>
      <c r="U67" s="34"/>
      <c r="V67" s="34"/>
      <c r="W67" s="34"/>
      <c r="X67" s="34"/>
      <c r="AA67" s="62" t="str">
        <f>IFERROR(VLOOKUP($Z67,NTG_RR!$A:$N,8+COLUMN()-COLUMN($AA$8),0),"")</f>
        <v/>
      </c>
      <c r="AB67" s="62" t="str">
        <f>IFERROR(VLOOKUP($Z67,NTG_RR!$A:$N,8+COLUMN()-COLUMN($AA$8),0),"")</f>
        <v/>
      </c>
      <c r="AC67" s="62" t="str">
        <f>IFERROR(VLOOKUP($Z67,NTG_RR!$A:$N,8+COLUMN()-COLUMN($AA$8),0),"")</f>
        <v/>
      </c>
      <c r="AD67" s="62" t="str">
        <f>IFERROR(VLOOKUP($Z67,NTG_RR!$A:$N,8+COLUMN()-COLUMN($AA$8),0),"")</f>
        <v/>
      </c>
      <c r="AE67" s="62" t="str">
        <f>IFERROR(VLOOKUP($Z67,NTG_RR!$A:$N,8+COLUMN()-COLUMN($AA$8),0),"")</f>
        <v/>
      </c>
      <c r="AF67" s="62" t="str">
        <f>IFERROR(VLOOKUP($Z67,NTG_RR!$A:$N,8+COLUMN()-COLUMN($AA$8),0),"")</f>
        <v/>
      </c>
      <c r="AG67" s="62" t="str">
        <f>IFERROR(VLOOKUP($Z67,NTG_RR!$A:$N,8+COLUMN()-COLUMN($AA$8),0),"")</f>
        <v/>
      </c>
      <c r="AI67" s="62" t="str">
        <f>IFERROR(VLOOKUP($Z67,NTG_RR!$A:$P,8+COLUMN()-COLUMN($AA$8),0),"")</f>
        <v/>
      </c>
    </row>
    <row r="68" spans="20:35" x14ac:dyDescent="0.25">
      <c r="T68" s="34"/>
      <c r="U68" s="34"/>
      <c r="V68" s="34"/>
      <c r="W68" s="34"/>
      <c r="X68" s="34"/>
      <c r="AA68" s="62" t="str">
        <f>IFERROR(VLOOKUP($Z68,NTG_RR!$A:$N,8+COLUMN()-COLUMN($AA$8),0),"")</f>
        <v/>
      </c>
      <c r="AB68" s="62" t="str">
        <f>IFERROR(VLOOKUP($Z68,NTG_RR!$A:$N,8+COLUMN()-COLUMN($AA$8),0),"")</f>
        <v/>
      </c>
      <c r="AC68" s="62" t="str">
        <f>IFERROR(VLOOKUP($Z68,NTG_RR!$A:$N,8+COLUMN()-COLUMN($AA$8),0),"")</f>
        <v/>
      </c>
      <c r="AD68" s="62" t="str">
        <f>IFERROR(VLOOKUP($Z68,NTG_RR!$A:$N,8+COLUMN()-COLUMN($AA$8),0),"")</f>
        <v/>
      </c>
      <c r="AE68" s="62" t="str">
        <f>IFERROR(VLOOKUP($Z68,NTG_RR!$A:$N,8+COLUMN()-COLUMN($AA$8),0),"")</f>
        <v/>
      </c>
      <c r="AF68" s="62" t="str">
        <f>IFERROR(VLOOKUP($Z68,NTG_RR!$A:$N,8+COLUMN()-COLUMN($AA$8),0),"")</f>
        <v/>
      </c>
      <c r="AG68" s="62" t="str">
        <f>IFERROR(VLOOKUP($Z68,NTG_RR!$A:$N,8+COLUMN()-COLUMN($AA$8),0),"")</f>
        <v/>
      </c>
      <c r="AI68" s="62" t="str">
        <f>IFERROR(VLOOKUP($Z68,NTG_RR!$A:$P,8+COLUMN()-COLUMN($AA$8),0),"")</f>
        <v/>
      </c>
    </row>
    <row r="69" spans="20:35" x14ac:dyDescent="0.25">
      <c r="T69" s="34"/>
      <c r="U69" s="34"/>
      <c r="V69" s="34"/>
      <c r="W69" s="34"/>
      <c r="X69" s="34"/>
      <c r="AA69" s="62" t="str">
        <f>IFERROR(VLOOKUP($Z69,NTG_RR!$A:$N,8+COLUMN()-COLUMN($AA$8),0),"")</f>
        <v/>
      </c>
      <c r="AB69" s="62" t="str">
        <f>IFERROR(VLOOKUP($Z69,NTG_RR!$A:$N,8+COLUMN()-COLUMN($AA$8),0),"")</f>
        <v/>
      </c>
      <c r="AC69" s="62" t="str">
        <f>IFERROR(VLOOKUP($Z69,NTG_RR!$A:$N,8+COLUMN()-COLUMN($AA$8),0),"")</f>
        <v/>
      </c>
      <c r="AD69" s="62" t="str">
        <f>IFERROR(VLOOKUP($Z69,NTG_RR!$A:$N,8+COLUMN()-COLUMN($AA$8),0),"")</f>
        <v/>
      </c>
      <c r="AE69" s="62" t="str">
        <f>IFERROR(VLOOKUP($Z69,NTG_RR!$A:$N,8+COLUMN()-COLUMN($AA$8),0),"")</f>
        <v/>
      </c>
      <c r="AF69" s="62" t="str">
        <f>IFERROR(VLOOKUP($Z69,NTG_RR!$A:$N,8+COLUMN()-COLUMN($AA$8),0),"")</f>
        <v/>
      </c>
      <c r="AG69" s="62" t="str">
        <f>IFERROR(VLOOKUP($Z69,NTG_RR!$A:$N,8+COLUMN()-COLUMN($AA$8),0),"")</f>
        <v/>
      </c>
      <c r="AI69" s="62" t="str">
        <f>IFERROR(VLOOKUP($Z69,NTG_RR!$A:$P,8+COLUMN()-COLUMN($AA$8),0),"")</f>
        <v/>
      </c>
    </row>
    <row r="70" spans="20:35" x14ac:dyDescent="0.25">
      <c r="T70" s="34"/>
      <c r="U70" s="34"/>
      <c r="V70" s="34"/>
      <c r="W70" s="34"/>
      <c r="X70" s="34"/>
      <c r="AA70" s="62" t="str">
        <f>IFERROR(VLOOKUP($Z70,NTG_RR!$A:$N,8+COLUMN()-COLUMN($AA$8),0),"")</f>
        <v/>
      </c>
      <c r="AB70" s="62" t="str">
        <f>IFERROR(VLOOKUP($Z70,NTG_RR!$A:$N,8+COLUMN()-COLUMN($AA$8),0),"")</f>
        <v/>
      </c>
      <c r="AC70" s="62" t="str">
        <f>IFERROR(VLOOKUP($Z70,NTG_RR!$A:$N,8+COLUMN()-COLUMN($AA$8),0),"")</f>
        <v/>
      </c>
      <c r="AD70" s="62" t="str">
        <f>IFERROR(VLOOKUP($Z70,NTG_RR!$A:$N,8+COLUMN()-COLUMN($AA$8),0),"")</f>
        <v/>
      </c>
      <c r="AE70" s="62" t="str">
        <f>IFERROR(VLOOKUP($Z70,NTG_RR!$A:$N,8+COLUMN()-COLUMN($AA$8),0),"")</f>
        <v/>
      </c>
      <c r="AF70" s="62" t="str">
        <f>IFERROR(VLOOKUP($Z70,NTG_RR!$A:$N,8+COLUMN()-COLUMN($AA$8),0),"")</f>
        <v/>
      </c>
      <c r="AG70" s="62" t="str">
        <f>IFERROR(VLOOKUP($Z70,NTG_RR!$A:$N,8+COLUMN()-COLUMN($AA$8),0),"")</f>
        <v/>
      </c>
      <c r="AI70" s="62" t="str">
        <f>IFERROR(VLOOKUP($Z70,NTG_RR!$A:$P,8+COLUMN()-COLUMN($AA$8),0),"")</f>
        <v/>
      </c>
    </row>
    <row r="71" spans="20:35" x14ac:dyDescent="0.25">
      <c r="T71" s="34"/>
      <c r="U71" s="34"/>
      <c r="V71" s="34"/>
      <c r="W71" s="34"/>
      <c r="X71" s="34"/>
      <c r="AA71" s="62" t="str">
        <f>IFERROR(VLOOKUP($Z71,NTG_RR!$A:$N,8+COLUMN()-COLUMN($AA$8),0),"")</f>
        <v/>
      </c>
      <c r="AB71" s="62" t="str">
        <f>IFERROR(VLOOKUP($Z71,NTG_RR!$A:$N,8+COLUMN()-COLUMN($AA$8),0),"")</f>
        <v/>
      </c>
      <c r="AC71" s="62" t="str">
        <f>IFERROR(VLOOKUP($Z71,NTG_RR!$A:$N,8+COLUMN()-COLUMN($AA$8),0),"")</f>
        <v/>
      </c>
      <c r="AD71" s="62" t="str">
        <f>IFERROR(VLOOKUP($Z71,NTG_RR!$A:$N,8+COLUMN()-COLUMN($AA$8),0),"")</f>
        <v/>
      </c>
      <c r="AE71" s="62" t="str">
        <f>IFERROR(VLOOKUP($Z71,NTG_RR!$A:$N,8+COLUMN()-COLUMN($AA$8),0),"")</f>
        <v/>
      </c>
      <c r="AF71" s="62" t="str">
        <f>IFERROR(VLOOKUP($Z71,NTG_RR!$A:$N,8+COLUMN()-COLUMN($AA$8),0),"")</f>
        <v/>
      </c>
      <c r="AG71" s="62" t="str">
        <f>IFERROR(VLOOKUP($Z71,NTG_RR!$A:$N,8+COLUMN()-COLUMN($AA$8),0),"")</f>
        <v/>
      </c>
      <c r="AI71" s="62" t="str">
        <f>IFERROR(VLOOKUP($Z71,NTG_RR!$A:$P,8+COLUMN()-COLUMN($AA$8),0),"")</f>
        <v/>
      </c>
    </row>
    <row r="72" spans="20:35" x14ac:dyDescent="0.25">
      <c r="T72" s="34"/>
      <c r="U72" s="34"/>
      <c r="V72" s="34"/>
      <c r="W72" s="34"/>
      <c r="X72" s="34"/>
      <c r="AA72" s="62" t="str">
        <f>IFERROR(VLOOKUP($Z72,NTG_RR!$A:$N,8+COLUMN()-COLUMN($AA$8),0),"")</f>
        <v/>
      </c>
      <c r="AB72" s="62" t="str">
        <f>IFERROR(VLOOKUP($Z72,NTG_RR!$A:$N,8+COLUMN()-COLUMN($AA$8),0),"")</f>
        <v/>
      </c>
      <c r="AC72" s="62" t="str">
        <f>IFERROR(VLOOKUP($Z72,NTG_RR!$A:$N,8+COLUMN()-COLUMN($AA$8),0),"")</f>
        <v/>
      </c>
      <c r="AD72" s="62" t="str">
        <f>IFERROR(VLOOKUP($Z72,NTG_RR!$A:$N,8+COLUMN()-COLUMN($AA$8),0),"")</f>
        <v/>
      </c>
      <c r="AE72" s="62" t="str">
        <f>IFERROR(VLOOKUP($Z72,NTG_RR!$A:$N,8+COLUMN()-COLUMN($AA$8),0),"")</f>
        <v/>
      </c>
      <c r="AF72" s="62" t="str">
        <f>IFERROR(VLOOKUP($Z72,NTG_RR!$A:$N,8+COLUMN()-COLUMN($AA$8),0),"")</f>
        <v/>
      </c>
      <c r="AG72" s="62" t="str">
        <f>IFERROR(VLOOKUP($Z72,NTG_RR!$A:$N,8+COLUMN()-COLUMN($AA$8),0),"")</f>
        <v/>
      </c>
      <c r="AI72" s="62" t="str">
        <f>IFERROR(VLOOKUP($Z72,NTG_RR!$A:$P,8+COLUMN()-COLUMN($AA$8),0),"")</f>
        <v/>
      </c>
    </row>
    <row r="73" spans="20:35" x14ac:dyDescent="0.25">
      <c r="T73" s="34"/>
      <c r="U73" s="34"/>
      <c r="V73" s="34"/>
      <c r="W73" s="34"/>
      <c r="X73" s="34"/>
      <c r="AA73" s="62" t="str">
        <f>IFERROR(VLOOKUP($Z73,NTG_RR!$A:$N,8+COLUMN()-COLUMN($AA$8),0),"")</f>
        <v/>
      </c>
      <c r="AB73" s="62" t="str">
        <f>IFERROR(VLOOKUP($Z73,NTG_RR!$A:$N,8+COLUMN()-COLUMN($AA$8),0),"")</f>
        <v/>
      </c>
      <c r="AC73" s="62" t="str">
        <f>IFERROR(VLOOKUP($Z73,NTG_RR!$A:$N,8+COLUMN()-COLUMN($AA$8),0),"")</f>
        <v/>
      </c>
      <c r="AD73" s="62" t="str">
        <f>IFERROR(VLOOKUP($Z73,NTG_RR!$A:$N,8+COLUMN()-COLUMN($AA$8),0),"")</f>
        <v/>
      </c>
      <c r="AE73" s="62" t="str">
        <f>IFERROR(VLOOKUP($Z73,NTG_RR!$A:$N,8+COLUMN()-COLUMN($AA$8),0),"")</f>
        <v/>
      </c>
      <c r="AF73" s="62" t="str">
        <f>IFERROR(VLOOKUP($Z73,NTG_RR!$A:$N,8+COLUMN()-COLUMN($AA$8),0),"")</f>
        <v/>
      </c>
      <c r="AG73" s="62" t="str">
        <f>IFERROR(VLOOKUP($Z73,NTG_RR!$A:$N,8+COLUMN()-COLUMN($AA$8),0),"")</f>
        <v/>
      </c>
      <c r="AI73" s="62" t="str">
        <f>IFERROR(VLOOKUP($Z73,NTG_RR!$A:$P,8+COLUMN()-COLUMN($AA$8),0),"")</f>
        <v/>
      </c>
    </row>
    <row r="74" spans="20:35" x14ac:dyDescent="0.25">
      <c r="T74" s="34"/>
      <c r="U74" s="34"/>
      <c r="V74" s="34"/>
      <c r="W74" s="34"/>
      <c r="X74" s="34"/>
      <c r="AA74" s="62" t="str">
        <f>IFERROR(VLOOKUP($Z74,NTG_RR!$A:$N,8+COLUMN()-COLUMN($AA$8),0),"")</f>
        <v/>
      </c>
      <c r="AB74" s="62" t="str">
        <f>IFERROR(VLOOKUP($Z74,NTG_RR!$A:$N,8+COLUMN()-COLUMN($AA$8),0),"")</f>
        <v/>
      </c>
      <c r="AC74" s="62" t="str">
        <f>IFERROR(VLOOKUP($Z74,NTG_RR!$A:$N,8+COLUMN()-COLUMN($AA$8),0),"")</f>
        <v/>
      </c>
      <c r="AD74" s="62" t="str">
        <f>IFERROR(VLOOKUP($Z74,NTG_RR!$A:$N,8+COLUMN()-COLUMN($AA$8),0),"")</f>
        <v/>
      </c>
      <c r="AE74" s="62" t="str">
        <f>IFERROR(VLOOKUP($Z74,NTG_RR!$A:$N,8+COLUMN()-COLUMN($AA$8),0),"")</f>
        <v/>
      </c>
      <c r="AF74" s="62" t="str">
        <f>IFERROR(VLOOKUP($Z74,NTG_RR!$A:$N,8+COLUMN()-COLUMN($AA$8),0),"")</f>
        <v/>
      </c>
      <c r="AG74" s="62" t="str">
        <f>IFERROR(VLOOKUP($Z74,NTG_RR!$A:$N,8+COLUMN()-COLUMN($AA$8),0),"")</f>
        <v/>
      </c>
      <c r="AI74" s="62" t="str">
        <f>IFERROR(VLOOKUP($Z74,NTG_RR!$A:$P,8+COLUMN()-COLUMN($AA$8),0),"")</f>
        <v/>
      </c>
    </row>
    <row r="75" spans="20:35" x14ac:dyDescent="0.25">
      <c r="T75" s="34"/>
      <c r="U75" s="34"/>
      <c r="V75" s="34"/>
      <c r="W75" s="34"/>
      <c r="X75" s="34"/>
      <c r="AA75" s="62" t="str">
        <f>IFERROR(VLOOKUP($Z75,NTG_RR!$A:$N,8+COLUMN()-COLUMN($AA$8),0),"")</f>
        <v/>
      </c>
      <c r="AB75" s="62" t="str">
        <f>IFERROR(VLOOKUP($Z75,NTG_RR!$A:$N,8+COLUMN()-COLUMN($AA$8),0),"")</f>
        <v/>
      </c>
      <c r="AC75" s="62" t="str">
        <f>IFERROR(VLOOKUP($Z75,NTG_RR!$A:$N,8+COLUMN()-COLUMN($AA$8),0),"")</f>
        <v/>
      </c>
      <c r="AD75" s="62" t="str">
        <f>IFERROR(VLOOKUP($Z75,NTG_RR!$A:$N,8+COLUMN()-COLUMN($AA$8),0),"")</f>
        <v/>
      </c>
      <c r="AE75" s="62" t="str">
        <f>IFERROR(VLOOKUP($Z75,NTG_RR!$A:$N,8+COLUMN()-COLUMN($AA$8),0),"")</f>
        <v/>
      </c>
      <c r="AF75" s="62" t="str">
        <f>IFERROR(VLOOKUP($Z75,NTG_RR!$A:$N,8+COLUMN()-COLUMN($AA$8),0),"")</f>
        <v/>
      </c>
      <c r="AG75" s="62" t="str">
        <f>IFERROR(VLOOKUP($Z75,NTG_RR!$A:$N,8+COLUMN()-COLUMN($AA$8),0),"")</f>
        <v/>
      </c>
      <c r="AI75" s="62" t="str">
        <f>IFERROR(VLOOKUP($Z75,NTG_RR!$A:$P,8+COLUMN()-COLUMN($AA$8),0),"")</f>
        <v/>
      </c>
    </row>
    <row r="76" spans="20:35" x14ac:dyDescent="0.25">
      <c r="T76" s="34"/>
      <c r="U76" s="34"/>
      <c r="V76" s="34"/>
      <c r="W76" s="34"/>
      <c r="X76" s="34"/>
      <c r="AA76" s="62" t="str">
        <f>IFERROR(VLOOKUP($Z76,NTG_RR!$A:$N,8+COLUMN()-COLUMN($AA$8),0),"")</f>
        <v/>
      </c>
      <c r="AB76" s="62" t="str">
        <f>IFERROR(VLOOKUP($Z76,NTG_RR!$A:$N,8+COLUMN()-COLUMN($AA$8),0),"")</f>
        <v/>
      </c>
      <c r="AC76" s="62" t="str">
        <f>IFERROR(VLOOKUP($Z76,NTG_RR!$A:$N,8+COLUMN()-COLUMN($AA$8),0),"")</f>
        <v/>
      </c>
      <c r="AD76" s="62" t="str">
        <f>IFERROR(VLOOKUP($Z76,NTG_RR!$A:$N,8+COLUMN()-COLUMN($AA$8),0),"")</f>
        <v/>
      </c>
      <c r="AE76" s="62" t="str">
        <f>IFERROR(VLOOKUP($Z76,NTG_RR!$A:$N,8+COLUMN()-COLUMN($AA$8),0),"")</f>
        <v/>
      </c>
      <c r="AF76" s="62" t="str">
        <f>IFERROR(VLOOKUP($Z76,NTG_RR!$A:$N,8+COLUMN()-COLUMN($AA$8),0),"")</f>
        <v/>
      </c>
      <c r="AG76" s="62" t="str">
        <f>IFERROR(VLOOKUP($Z76,NTG_RR!$A:$N,8+COLUMN()-COLUMN($AA$8),0),"")</f>
        <v/>
      </c>
      <c r="AI76" s="62" t="str">
        <f>IFERROR(VLOOKUP($Z76,NTG_RR!$A:$P,8+COLUMN()-COLUMN($AA$8),0),"")</f>
        <v/>
      </c>
    </row>
    <row r="77" spans="20:35" x14ac:dyDescent="0.25">
      <c r="T77" s="34"/>
      <c r="U77" s="34"/>
      <c r="V77" s="34"/>
      <c r="W77" s="34"/>
      <c r="X77" s="34"/>
      <c r="AA77" s="62" t="str">
        <f>IFERROR(VLOOKUP($Z77,NTG_RR!$A:$N,8+COLUMN()-COLUMN($AA$8),0),"")</f>
        <v/>
      </c>
      <c r="AB77" s="62" t="str">
        <f>IFERROR(VLOOKUP($Z77,NTG_RR!$A:$N,8+COLUMN()-COLUMN($AA$8),0),"")</f>
        <v/>
      </c>
      <c r="AC77" s="62" t="str">
        <f>IFERROR(VLOOKUP($Z77,NTG_RR!$A:$N,8+COLUMN()-COLUMN($AA$8),0),"")</f>
        <v/>
      </c>
      <c r="AD77" s="62" t="str">
        <f>IFERROR(VLOOKUP($Z77,NTG_RR!$A:$N,8+COLUMN()-COLUMN($AA$8),0),"")</f>
        <v/>
      </c>
      <c r="AE77" s="62" t="str">
        <f>IFERROR(VLOOKUP($Z77,NTG_RR!$A:$N,8+COLUMN()-COLUMN($AA$8),0),"")</f>
        <v/>
      </c>
      <c r="AF77" s="62" t="str">
        <f>IFERROR(VLOOKUP($Z77,NTG_RR!$A:$N,8+COLUMN()-COLUMN($AA$8),0),"")</f>
        <v/>
      </c>
      <c r="AG77" s="62" t="str">
        <f>IFERROR(VLOOKUP($Z77,NTG_RR!$A:$N,8+COLUMN()-COLUMN($AA$8),0),"")</f>
        <v/>
      </c>
      <c r="AI77" s="62" t="str">
        <f>IFERROR(VLOOKUP($Z77,NTG_RR!$A:$P,8+COLUMN()-COLUMN($AA$8),0),"")</f>
        <v/>
      </c>
    </row>
    <row r="78" spans="20:35" x14ac:dyDescent="0.25">
      <c r="T78" s="34"/>
      <c r="U78" s="34"/>
      <c r="V78" s="34"/>
      <c r="W78" s="34"/>
      <c r="X78" s="34"/>
      <c r="AA78" s="62" t="str">
        <f>IFERROR(VLOOKUP($Z78,NTG_RR!$A:$N,8+COLUMN()-COLUMN($AA$8),0),"")</f>
        <v/>
      </c>
      <c r="AB78" s="62" t="str">
        <f>IFERROR(VLOOKUP($Z78,NTG_RR!$A:$N,8+COLUMN()-COLUMN($AA$8),0),"")</f>
        <v/>
      </c>
      <c r="AC78" s="62" t="str">
        <f>IFERROR(VLOOKUP($Z78,NTG_RR!$A:$N,8+COLUMN()-COLUMN($AA$8),0),"")</f>
        <v/>
      </c>
      <c r="AD78" s="62" t="str">
        <f>IFERROR(VLOOKUP($Z78,NTG_RR!$A:$N,8+COLUMN()-COLUMN($AA$8),0),"")</f>
        <v/>
      </c>
      <c r="AE78" s="62" t="str">
        <f>IFERROR(VLOOKUP($Z78,NTG_RR!$A:$N,8+COLUMN()-COLUMN($AA$8),0),"")</f>
        <v/>
      </c>
      <c r="AF78" s="62" t="str">
        <f>IFERROR(VLOOKUP($Z78,NTG_RR!$A:$N,8+COLUMN()-COLUMN($AA$8),0),"")</f>
        <v/>
      </c>
      <c r="AG78" s="62" t="str">
        <f>IFERROR(VLOOKUP($Z78,NTG_RR!$A:$N,8+COLUMN()-COLUMN($AA$8),0),"")</f>
        <v/>
      </c>
      <c r="AI78" s="62" t="str">
        <f>IFERROR(VLOOKUP($Z78,NTG_RR!$A:$P,8+COLUMN()-COLUMN($AA$8),0),"")</f>
        <v/>
      </c>
    </row>
    <row r="79" spans="20:35" x14ac:dyDescent="0.25">
      <c r="T79" s="34"/>
      <c r="U79" s="34"/>
      <c r="V79" s="34"/>
      <c r="W79" s="34"/>
      <c r="X79" s="34"/>
      <c r="AA79" s="62" t="str">
        <f>IFERROR(VLOOKUP($Z79,NTG_RR!$A:$N,8+COLUMN()-COLUMN($AA$8),0),"")</f>
        <v/>
      </c>
      <c r="AB79" s="62" t="str">
        <f>IFERROR(VLOOKUP($Z79,NTG_RR!$A:$N,8+COLUMN()-COLUMN($AA$8),0),"")</f>
        <v/>
      </c>
      <c r="AC79" s="62" t="str">
        <f>IFERROR(VLOOKUP($Z79,NTG_RR!$A:$N,8+COLUMN()-COLUMN($AA$8),0),"")</f>
        <v/>
      </c>
      <c r="AD79" s="62" t="str">
        <f>IFERROR(VLOOKUP($Z79,NTG_RR!$A:$N,8+COLUMN()-COLUMN($AA$8),0),"")</f>
        <v/>
      </c>
      <c r="AE79" s="62" t="str">
        <f>IFERROR(VLOOKUP($Z79,NTG_RR!$A:$N,8+COLUMN()-COLUMN($AA$8),0),"")</f>
        <v/>
      </c>
      <c r="AF79" s="62" t="str">
        <f>IFERROR(VLOOKUP($Z79,NTG_RR!$A:$N,8+COLUMN()-COLUMN($AA$8),0),"")</f>
        <v/>
      </c>
      <c r="AG79" s="62" t="str">
        <f>IFERROR(VLOOKUP($Z79,NTG_RR!$A:$N,8+COLUMN()-COLUMN($AA$8),0),"")</f>
        <v/>
      </c>
      <c r="AI79" s="62" t="str">
        <f>IFERROR(VLOOKUP($Z79,NTG_RR!$A:$P,8+COLUMN()-COLUMN($AA$8),0),"")</f>
        <v/>
      </c>
    </row>
    <row r="80" spans="20:35" x14ac:dyDescent="0.25">
      <c r="T80" s="34"/>
      <c r="U80" s="34"/>
      <c r="V80" s="34"/>
      <c r="W80" s="34"/>
      <c r="X80" s="34"/>
      <c r="AA80" s="62" t="str">
        <f>IFERROR(VLOOKUP($Z80,NTG_RR!$A:$N,8+COLUMN()-COLUMN($AA$8),0),"")</f>
        <v/>
      </c>
      <c r="AB80" s="62" t="str">
        <f>IFERROR(VLOOKUP($Z80,NTG_RR!$A:$N,8+COLUMN()-COLUMN($AA$8),0),"")</f>
        <v/>
      </c>
      <c r="AC80" s="62" t="str">
        <f>IFERROR(VLOOKUP($Z80,NTG_RR!$A:$N,8+COLUMN()-COLUMN($AA$8),0),"")</f>
        <v/>
      </c>
      <c r="AD80" s="62" t="str">
        <f>IFERROR(VLOOKUP($Z80,NTG_RR!$A:$N,8+COLUMN()-COLUMN($AA$8),0),"")</f>
        <v/>
      </c>
      <c r="AE80" s="62" t="str">
        <f>IFERROR(VLOOKUP($Z80,NTG_RR!$A:$N,8+COLUMN()-COLUMN($AA$8),0),"")</f>
        <v/>
      </c>
      <c r="AF80" s="62" t="str">
        <f>IFERROR(VLOOKUP($Z80,NTG_RR!$A:$N,8+COLUMN()-COLUMN($AA$8),0),"")</f>
        <v/>
      </c>
      <c r="AG80" s="62" t="str">
        <f>IFERROR(VLOOKUP($Z80,NTG_RR!$A:$N,8+COLUMN()-COLUMN($AA$8),0),"")</f>
        <v/>
      </c>
      <c r="AI80" s="62" t="str">
        <f>IFERROR(VLOOKUP($Z80,NTG_RR!$A:$P,8+COLUMN()-COLUMN($AA$8),0),"")</f>
        <v/>
      </c>
    </row>
    <row r="81" spans="20:35" x14ac:dyDescent="0.25">
      <c r="T81" s="34"/>
      <c r="U81" s="34"/>
      <c r="V81" s="34"/>
      <c r="W81" s="34"/>
      <c r="X81" s="34"/>
      <c r="AA81" s="62" t="str">
        <f>IFERROR(VLOOKUP($Z81,NTG_RR!$A:$N,8+COLUMN()-COLUMN($AA$8),0),"")</f>
        <v/>
      </c>
      <c r="AB81" s="62" t="str">
        <f>IFERROR(VLOOKUP($Z81,NTG_RR!$A:$N,8+COLUMN()-COLUMN($AA$8),0),"")</f>
        <v/>
      </c>
      <c r="AC81" s="62" t="str">
        <f>IFERROR(VLOOKUP($Z81,NTG_RR!$A:$N,8+COLUMN()-COLUMN($AA$8),0),"")</f>
        <v/>
      </c>
      <c r="AD81" s="62" t="str">
        <f>IFERROR(VLOOKUP($Z81,NTG_RR!$A:$N,8+COLUMN()-COLUMN($AA$8),0),"")</f>
        <v/>
      </c>
      <c r="AE81" s="62" t="str">
        <f>IFERROR(VLOOKUP($Z81,NTG_RR!$A:$N,8+COLUMN()-COLUMN($AA$8),0),"")</f>
        <v/>
      </c>
      <c r="AF81" s="62" t="str">
        <f>IFERROR(VLOOKUP($Z81,NTG_RR!$A:$N,8+COLUMN()-COLUMN($AA$8),0),"")</f>
        <v/>
      </c>
      <c r="AG81" s="62" t="str">
        <f>IFERROR(VLOOKUP($Z81,NTG_RR!$A:$N,8+COLUMN()-COLUMN($AA$8),0),"")</f>
        <v/>
      </c>
      <c r="AI81" s="62" t="str">
        <f>IFERROR(VLOOKUP($Z81,NTG_RR!$A:$P,8+COLUMN()-COLUMN($AA$8),0),"")</f>
        <v/>
      </c>
    </row>
    <row r="82" spans="20:35" x14ac:dyDescent="0.25">
      <c r="T82" s="34"/>
      <c r="U82" s="34"/>
      <c r="V82" s="34"/>
      <c r="W82" s="34"/>
      <c r="X82" s="34"/>
      <c r="AA82" s="62" t="str">
        <f>IFERROR(VLOOKUP($Z82,NTG_RR!$A:$N,8+COLUMN()-COLUMN($AA$8),0),"")</f>
        <v/>
      </c>
      <c r="AB82" s="62" t="str">
        <f>IFERROR(VLOOKUP($Z82,NTG_RR!$A:$N,8+COLUMN()-COLUMN($AA$8),0),"")</f>
        <v/>
      </c>
      <c r="AC82" s="62" t="str">
        <f>IFERROR(VLOOKUP($Z82,NTG_RR!$A:$N,8+COLUMN()-COLUMN($AA$8),0),"")</f>
        <v/>
      </c>
      <c r="AD82" s="62" t="str">
        <f>IFERROR(VLOOKUP($Z82,NTG_RR!$A:$N,8+COLUMN()-COLUMN($AA$8),0),"")</f>
        <v/>
      </c>
      <c r="AE82" s="62" t="str">
        <f>IFERROR(VLOOKUP($Z82,NTG_RR!$A:$N,8+COLUMN()-COLUMN($AA$8),0),"")</f>
        <v/>
      </c>
      <c r="AF82" s="62" t="str">
        <f>IFERROR(VLOOKUP($Z82,NTG_RR!$A:$N,8+COLUMN()-COLUMN($AA$8),0),"")</f>
        <v/>
      </c>
      <c r="AG82" s="62" t="str">
        <f>IFERROR(VLOOKUP($Z82,NTG_RR!$A:$N,8+COLUMN()-COLUMN($AA$8),0),"")</f>
        <v/>
      </c>
      <c r="AI82" s="62" t="str">
        <f>IFERROR(VLOOKUP($Z82,NTG_RR!$A:$P,8+COLUMN()-COLUMN($AA$8),0),"")</f>
        <v/>
      </c>
    </row>
    <row r="83" spans="20:35" x14ac:dyDescent="0.25">
      <c r="T83" s="34"/>
      <c r="U83" s="34"/>
      <c r="V83" s="34"/>
      <c r="W83" s="34"/>
      <c r="X83" s="34"/>
      <c r="AA83" s="62" t="str">
        <f>IFERROR(VLOOKUP($Z83,NTG_RR!$A:$N,8+COLUMN()-COLUMN($AA$8),0),"")</f>
        <v/>
      </c>
      <c r="AB83" s="62" t="str">
        <f>IFERROR(VLOOKUP($Z83,NTG_RR!$A:$N,8+COLUMN()-COLUMN($AA$8),0),"")</f>
        <v/>
      </c>
      <c r="AC83" s="62" t="str">
        <f>IFERROR(VLOOKUP($Z83,NTG_RR!$A:$N,8+COLUMN()-COLUMN($AA$8),0),"")</f>
        <v/>
      </c>
      <c r="AD83" s="62" t="str">
        <f>IFERROR(VLOOKUP($Z83,NTG_RR!$A:$N,8+COLUMN()-COLUMN($AA$8),0),"")</f>
        <v/>
      </c>
      <c r="AE83" s="62" t="str">
        <f>IFERROR(VLOOKUP($Z83,NTG_RR!$A:$N,8+COLUMN()-COLUMN($AA$8),0),"")</f>
        <v/>
      </c>
      <c r="AF83" s="62" t="str">
        <f>IFERROR(VLOOKUP($Z83,NTG_RR!$A:$N,8+COLUMN()-COLUMN($AA$8),0),"")</f>
        <v/>
      </c>
      <c r="AG83" s="62" t="str">
        <f>IFERROR(VLOOKUP($Z83,NTG_RR!$A:$N,8+COLUMN()-COLUMN($AA$8),0),"")</f>
        <v/>
      </c>
      <c r="AI83" s="62" t="str">
        <f>IFERROR(VLOOKUP($Z83,NTG_RR!$A:$P,8+COLUMN()-COLUMN($AA$8),0),"")</f>
        <v/>
      </c>
    </row>
    <row r="84" spans="20:35" x14ac:dyDescent="0.25">
      <c r="T84" s="34"/>
      <c r="U84" s="34"/>
      <c r="V84" s="34"/>
      <c r="W84" s="34"/>
      <c r="X84" s="34"/>
      <c r="AA84" s="62" t="str">
        <f>IFERROR(VLOOKUP($Z84,NTG_RR!$A:$N,8+COLUMN()-COLUMN($AA$8),0),"")</f>
        <v/>
      </c>
      <c r="AB84" s="62" t="str">
        <f>IFERROR(VLOOKUP($Z84,NTG_RR!$A:$N,8+COLUMN()-COLUMN($AA$8),0),"")</f>
        <v/>
      </c>
      <c r="AC84" s="62" t="str">
        <f>IFERROR(VLOOKUP($Z84,NTG_RR!$A:$N,8+COLUMN()-COLUMN($AA$8),0),"")</f>
        <v/>
      </c>
      <c r="AD84" s="62" t="str">
        <f>IFERROR(VLOOKUP($Z84,NTG_RR!$A:$N,8+COLUMN()-COLUMN($AA$8),0),"")</f>
        <v/>
      </c>
      <c r="AE84" s="62" t="str">
        <f>IFERROR(VLOOKUP($Z84,NTG_RR!$A:$N,8+COLUMN()-COLUMN($AA$8),0),"")</f>
        <v/>
      </c>
      <c r="AF84" s="62" t="str">
        <f>IFERROR(VLOOKUP($Z84,NTG_RR!$A:$N,8+COLUMN()-COLUMN($AA$8),0),"")</f>
        <v/>
      </c>
      <c r="AG84" s="62" t="str">
        <f>IFERROR(VLOOKUP($Z84,NTG_RR!$A:$N,8+COLUMN()-COLUMN($AA$8),0),"")</f>
        <v/>
      </c>
      <c r="AI84" s="62" t="str">
        <f>IFERROR(VLOOKUP($Z84,NTG_RR!$A:$P,8+COLUMN()-COLUMN($AA$8),0),"")</f>
        <v/>
      </c>
    </row>
    <row r="85" spans="20:35" x14ac:dyDescent="0.25">
      <c r="T85" s="34"/>
      <c r="U85" s="34"/>
      <c r="V85" s="34"/>
      <c r="W85" s="34"/>
      <c r="X85" s="34"/>
      <c r="AA85" s="62" t="str">
        <f>IFERROR(VLOOKUP($Z85,NTG_RR!$A:$N,8+COLUMN()-COLUMN($AA$8),0),"")</f>
        <v/>
      </c>
      <c r="AB85" s="62" t="str">
        <f>IFERROR(VLOOKUP($Z85,NTG_RR!$A:$N,8+COLUMN()-COLUMN($AA$8),0),"")</f>
        <v/>
      </c>
      <c r="AC85" s="62" t="str">
        <f>IFERROR(VLOOKUP($Z85,NTG_RR!$A:$N,8+COLUMN()-COLUMN($AA$8),0),"")</f>
        <v/>
      </c>
      <c r="AD85" s="62" t="str">
        <f>IFERROR(VLOOKUP($Z85,NTG_RR!$A:$N,8+COLUMN()-COLUMN($AA$8),0),"")</f>
        <v/>
      </c>
      <c r="AE85" s="62" t="str">
        <f>IFERROR(VLOOKUP($Z85,NTG_RR!$A:$N,8+COLUMN()-COLUMN($AA$8),0),"")</f>
        <v/>
      </c>
      <c r="AF85" s="62" t="str">
        <f>IFERROR(VLOOKUP($Z85,NTG_RR!$A:$N,8+COLUMN()-COLUMN($AA$8),0),"")</f>
        <v/>
      </c>
      <c r="AG85" s="62" t="str">
        <f>IFERROR(VLOOKUP($Z85,NTG_RR!$A:$N,8+COLUMN()-COLUMN($AA$8),0),"")</f>
        <v/>
      </c>
      <c r="AI85" s="62" t="str">
        <f>IFERROR(VLOOKUP($Z85,NTG_RR!$A:$P,8+COLUMN()-COLUMN($AA$8),0),"")</f>
        <v/>
      </c>
    </row>
    <row r="86" spans="20:35" x14ac:dyDescent="0.25">
      <c r="T86" s="34"/>
      <c r="U86" s="34"/>
      <c r="V86" s="34"/>
      <c r="W86" s="34"/>
      <c r="X86" s="34"/>
      <c r="AA86" s="62" t="str">
        <f>IFERROR(VLOOKUP($Z86,NTG_RR!$A:$N,8+COLUMN()-COLUMN($AA$8),0),"")</f>
        <v/>
      </c>
      <c r="AB86" s="62" t="str">
        <f>IFERROR(VLOOKUP($Z86,NTG_RR!$A:$N,8+COLUMN()-COLUMN($AA$8),0),"")</f>
        <v/>
      </c>
      <c r="AC86" s="62" t="str">
        <f>IFERROR(VLOOKUP($Z86,NTG_RR!$A:$N,8+COLUMN()-COLUMN($AA$8),0),"")</f>
        <v/>
      </c>
      <c r="AD86" s="62" t="str">
        <f>IFERROR(VLOOKUP($Z86,NTG_RR!$A:$N,8+COLUMN()-COLUMN($AA$8),0),"")</f>
        <v/>
      </c>
      <c r="AE86" s="62" t="str">
        <f>IFERROR(VLOOKUP($Z86,NTG_RR!$A:$N,8+COLUMN()-COLUMN($AA$8),0),"")</f>
        <v/>
      </c>
      <c r="AF86" s="62" t="str">
        <f>IFERROR(VLOOKUP($Z86,NTG_RR!$A:$N,8+COLUMN()-COLUMN($AA$8),0),"")</f>
        <v/>
      </c>
      <c r="AG86" s="62" t="str">
        <f>IFERROR(VLOOKUP($Z86,NTG_RR!$A:$N,8+COLUMN()-COLUMN($AA$8),0),"")</f>
        <v/>
      </c>
      <c r="AI86" s="62" t="str">
        <f>IFERROR(VLOOKUP($Z86,NTG_RR!$A:$P,8+COLUMN()-COLUMN($AA$8),0),"")</f>
        <v/>
      </c>
    </row>
    <row r="87" spans="20:35" x14ac:dyDescent="0.25">
      <c r="T87" s="34"/>
      <c r="U87" s="34"/>
      <c r="V87" s="34"/>
      <c r="W87" s="34"/>
      <c r="X87" s="34"/>
      <c r="AA87" s="62" t="str">
        <f>IFERROR(VLOOKUP($Z87,NTG_RR!$A:$N,8+COLUMN()-COLUMN($AA$8),0),"")</f>
        <v/>
      </c>
      <c r="AB87" s="62" t="str">
        <f>IFERROR(VLOOKUP($Z87,NTG_RR!$A:$N,8+COLUMN()-COLUMN($AA$8),0),"")</f>
        <v/>
      </c>
      <c r="AC87" s="62" t="str">
        <f>IFERROR(VLOOKUP($Z87,NTG_RR!$A:$N,8+COLUMN()-COLUMN($AA$8),0),"")</f>
        <v/>
      </c>
      <c r="AD87" s="62" t="str">
        <f>IFERROR(VLOOKUP($Z87,NTG_RR!$A:$N,8+COLUMN()-COLUMN($AA$8),0),"")</f>
        <v/>
      </c>
      <c r="AE87" s="62" t="str">
        <f>IFERROR(VLOOKUP($Z87,NTG_RR!$A:$N,8+COLUMN()-COLUMN($AA$8),0),"")</f>
        <v/>
      </c>
      <c r="AF87" s="62" t="str">
        <f>IFERROR(VLOOKUP($Z87,NTG_RR!$A:$N,8+COLUMN()-COLUMN($AA$8),0),"")</f>
        <v/>
      </c>
      <c r="AG87" s="62" t="str">
        <f>IFERROR(VLOOKUP($Z87,NTG_RR!$A:$N,8+COLUMN()-COLUMN($AA$8),0),"")</f>
        <v/>
      </c>
      <c r="AI87" s="62" t="str">
        <f>IFERROR(VLOOKUP($Z87,NTG_RR!$A:$P,8+COLUMN()-COLUMN($AA$8),0),"")</f>
        <v/>
      </c>
    </row>
    <row r="88" spans="20:35" x14ac:dyDescent="0.25">
      <c r="T88" s="34"/>
      <c r="U88" s="34"/>
      <c r="V88" s="34"/>
      <c r="W88" s="34"/>
      <c r="X88" s="34"/>
      <c r="AA88" s="62" t="str">
        <f>IFERROR(VLOOKUP($Z88,NTG_RR!$A:$N,8+COLUMN()-COLUMN($AA$8),0),"")</f>
        <v/>
      </c>
      <c r="AB88" s="62" t="str">
        <f>IFERROR(VLOOKUP($Z88,NTG_RR!$A:$N,8+COLUMN()-COLUMN($AA$8),0),"")</f>
        <v/>
      </c>
      <c r="AC88" s="62" t="str">
        <f>IFERROR(VLOOKUP($Z88,NTG_RR!$A:$N,8+COLUMN()-COLUMN($AA$8),0),"")</f>
        <v/>
      </c>
      <c r="AD88" s="62" t="str">
        <f>IFERROR(VLOOKUP($Z88,NTG_RR!$A:$N,8+COLUMN()-COLUMN($AA$8),0),"")</f>
        <v/>
      </c>
      <c r="AE88" s="62" t="str">
        <f>IFERROR(VLOOKUP($Z88,NTG_RR!$A:$N,8+COLUMN()-COLUMN($AA$8),0),"")</f>
        <v/>
      </c>
      <c r="AF88" s="62" t="str">
        <f>IFERROR(VLOOKUP($Z88,NTG_RR!$A:$N,8+COLUMN()-COLUMN($AA$8),0),"")</f>
        <v/>
      </c>
      <c r="AG88" s="62" t="str">
        <f>IFERROR(VLOOKUP($Z88,NTG_RR!$A:$N,8+COLUMN()-COLUMN($AA$8),0),"")</f>
        <v/>
      </c>
      <c r="AI88" s="62" t="str">
        <f>IFERROR(VLOOKUP($Z88,NTG_RR!$A:$P,8+COLUMN()-COLUMN($AA$8),0),"")</f>
        <v/>
      </c>
    </row>
    <row r="89" spans="20:35" x14ac:dyDescent="0.25">
      <c r="T89" s="34"/>
      <c r="U89" s="34"/>
      <c r="V89" s="34"/>
      <c r="W89" s="34"/>
      <c r="X89" s="34"/>
      <c r="AA89" s="62" t="str">
        <f>IFERROR(VLOOKUP($Z89,NTG_RR!$A:$N,8+COLUMN()-COLUMN($AA$8),0),"")</f>
        <v/>
      </c>
      <c r="AB89" s="62" t="str">
        <f>IFERROR(VLOOKUP($Z89,NTG_RR!$A:$N,8+COLUMN()-COLUMN($AA$8),0),"")</f>
        <v/>
      </c>
      <c r="AC89" s="62" t="str">
        <f>IFERROR(VLOOKUP($Z89,NTG_RR!$A:$N,8+COLUMN()-COLUMN($AA$8),0),"")</f>
        <v/>
      </c>
      <c r="AD89" s="62" t="str">
        <f>IFERROR(VLOOKUP($Z89,NTG_RR!$A:$N,8+COLUMN()-COLUMN($AA$8),0),"")</f>
        <v/>
      </c>
      <c r="AE89" s="62" t="str">
        <f>IFERROR(VLOOKUP($Z89,NTG_RR!$A:$N,8+COLUMN()-COLUMN($AA$8),0),"")</f>
        <v/>
      </c>
      <c r="AF89" s="62" t="str">
        <f>IFERROR(VLOOKUP($Z89,NTG_RR!$A:$N,8+COLUMN()-COLUMN($AA$8),0),"")</f>
        <v/>
      </c>
      <c r="AG89" s="62" t="str">
        <f>IFERROR(VLOOKUP($Z89,NTG_RR!$A:$N,8+COLUMN()-COLUMN($AA$8),0),"")</f>
        <v/>
      </c>
      <c r="AI89" s="62" t="str">
        <f>IFERROR(VLOOKUP($Z89,NTG_RR!$A:$P,8+COLUMN()-COLUMN($AA$8),0),"")</f>
        <v/>
      </c>
    </row>
    <row r="90" spans="20:35" x14ac:dyDescent="0.25">
      <c r="T90" s="34"/>
      <c r="U90" s="34"/>
      <c r="V90" s="34"/>
      <c r="W90" s="34"/>
      <c r="X90" s="34"/>
      <c r="AA90" s="62" t="str">
        <f>IFERROR(VLOOKUP($Z90,NTG_RR!$A:$N,8+COLUMN()-COLUMN($AA$8),0),"")</f>
        <v/>
      </c>
      <c r="AB90" s="62" t="str">
        <f>IFERROR(VLOOKUP($Z90,NTG_RR!$A:$N,8+COLUMN()-COLUMN($AA$8),0),"")</f>
        <v/>
      </c>
      <c r="AC90" s="62" t="str">
        <f>IFERROR(VLOOKUP($Z90,NTG_RR!$A:$N,8+COLUMN()-COLUMN($AA$8),0),"")</f>
        <v/>
      </c>
      <c r="AD90" s="62" t="str">
        <f>IFERROR(VLOOKUP($Z90,NTG_RR!$A:$N,8+COLUMN()-COLUMN($AA$8),0),"")</f>
        <v/>
      </c>
      <c r="AE90" s="62" t="str">
        <f>IFERROR(VLOOKUP($Z90,NTG_RR!$A:$N,8+COLUMN()-COLUMN($AA$8),0),"")</f>
        <v/>
      </c>
      <c r="AF90" s="62" t="str">
        <f>IFERROR(VLOOKUP($Z90,NTG_RR!$A:$N,8+COLUMN()-COLUMN($AA$8),0),"")</f>
        <v/>
      </c>
      <c r="AG90" s="62" t="str">
        <f>IFERROR(VLOOKUP($Z90,NTG_RR!$A:$N,8+COLUMN()-COLUMN($AA$8),0),"")</f>
        <v/>
      </c>
      <c r="AI90" s="62" t="str">
        <f>IFERROR(VLOOKUP($Z90,NTG_RR!$A:$P,8+COLUMN()-COLUMN($AA$8),0),"")</f>
        <v/>
      </c>
    </row>
    <row r="91" spans="20:35" x14ac:dyDescent="0.25">
      <c r="T91" s="34"/>
      <c r="U91" s="34"/>
      <c r="V91" s="34"/>
      <c r="W91" s="34"/>
      <c r="X91" s="34"/>
      <c r="AA91" s="62" t="str">
        <f>IFERROR(VLOOKUP($Z91,NTG_RR!$A:$N,8+COLUMN()-COLUMN($AA$8),0),"")</f>
        <v/>
      </c>
      <c r="AB91" s="62" t="str">
        <f>IFERROR(VLOOKUP($Z91,NTG_RR!$A:$N,8+COLUMN()-COLUMN($AA$8),0),"")</f>
        <v/>
      </c>
      <c r="AC91" s="62" t="str">
        <f>IFERROR(VLOOKUP($Z91,NTG_RR!$A:$N,8+COLUMN()-COLUMN($AA$8),0),"")</f>
        <v/>
      </c>
      <c r="AD91" s="62" t="str">
        <f>IFERROR(VLOOKUP($Z91,NTG_RR!$A:$N,8+COLUMN()-COLUMN($AA$8),0),"")</f>
        <v/>
      </c>
      <c r="AE91" s="62" t="str">
        <f>IFERROR(VLOOKUP($Z91,NTG_RR!$A:$N,8+COLUMN()-COLUMN($AA$8),0),"")</f>
        <v/>
      </c>
      <c r="AF91" s="62" t="str">
        <f>IFERROR(VLOOKUP($Z91,NTG_RR!$A:$N,8+COLUMN()-COLUMN($AA$8),0),"")</f>
        <v/>
      </c>
      <c r="AG91" s="62" t="str">
        <f>IFERROR(VLOOKUP($Z91,NTG_RR!$A:$N,8+COLUMN()-COLUMN($AA$8),0),"")</f>
        <v/>
      </c>
      <c r="AI91" s="62" t="str">
        <f>IFERROR(VLOOKUP($Z91,NTG_RR!$A:$P,8+COLUMN()-COLUMN($AA$8),0),"")</f>
        <v/>
      </c>
    </row>
    <row r="92" spans="20:35" x14ac:dyDescent="0.25">
      <c r="T92" s="34"/>
      <c r="U92" s="34"/>
      <c r="V92" s="34"/>
      <c r="W92" s="34"/>
      <c r="X92" s="34"/>
      <c r="AA92" s="62" t="str">
        <f>IFERROR(VLOOKUP($Z92,NTG_RR!$A:$N,8+COLUMN()-COLUMN($AA$8),0),"")</f>
        <v/>
      </c>
      <c r="AB92" s="62" t="str">
        <f>IFERROR(VLOOKUP($Z92,NTG_RR!$A:$N,8+COLUMN()-COLUMN($AA$8),0),"")</f>
        <v/>
      </c>
      <c r="AC92" s="62" t="str">
        <f>IFERROR(VLOOKUP($Z92,NTG_RR!$A:$N,8+COLUMN()-COLUMN($AA$8),0),"")</f>
        <v/>
      </c>
      <c r="AD92" s="62" t="str">
        <f>IFERROR(VLOOKUP($Z92,NTG_RR!$A:$N,8+COLUMN()-COLUMN($AA$8),0),"")</f>
        <v/>
      </c>
      <c r="AE92" s="62" t="str">
        <f>IFERROR(VLOOKUP($Z92,NTG_RR!$A:$N,8+COLUMN()-COLUMN($AA$8),0),"")</f>
        <v/>
      </c>
      <c r="AF92" s="62" t="str">
        <f>IFERROR(VLOOKUP($Z92,NTG_RR!$A:$N,8+COLUMN()-COLUMN($AA$8),0),"")</f>
        <v/>
      </c>
      <c r="AG92" s="62" t="str">
        <f>IFERROR(VLOOKUP($Z92,NTG_RR!$A:$N,8+COLUMN()-COLUMN($AA$8),0),"")</f>
        <v/>
      </c>
      <c r="AI92" s="62" t="str">
        <f>IFERROR(VLOOKUP($Z92,NTG_RR!$A:$P,8+COLUMN()-COLUMN($AA$8),0),"")</f>
        <v/>
      </c>
    </row>
    <row r="93" spans="20:35" x14ac:dyDescent="0.25">
      <c r="T93" s="34"/>
      <c r="U93" s="34"/>
      <c r="V93" s="34"/>
      <c r="W93" s="34"/>
      <c r="X93" s="34"/>
      <c r="AA93" s="62" t="str">
        <f>IFERROR(VLOOKUP($Z93,NTG_RR!$A:$N,8+COLUMN()-COLUMN($AA$8),0),"")</f>
        <v/>
      </c>
      <c r="AB93" s="62" t="str">
        <f>IFERROR(VLOOKUP($Z93,NTG_RR!$A:$N,8+COLUMN()-COLUMN($AA$8),0),"")</f>
        <v/>
      </c>
      <c r="AC93" s="62" t="str">
        <f>IFERROR(VLOOKUP($Z93,NTG_RR!$A:$N,8+COLUMN()-COLUMN($AA$8),0),"")</f>
        <v/>
      </c>
      <c r="AD93" s="62" t="str">
        <f>IFERROR(VLOOKUP($Z93,NTG_RR!$A:$N,8+COLUMN()-COLUMN($AA$8),0),"")</f>
        <v/>
      </c>
      <c r="AE93" s="62" t="str">
        <f>IFERROR(VLOOKUP($Z93,NTG_RR!$A:$N,8+COLUMN()-COLUMN($AA$8),0),"")</f>
        <v/>
      </c>
      <c r="AF93" s="62" t="str">
        <f>IFERROR(VLOOKUP($Z93,NTG_RR!$A:$N,8+COLUMN()-COLUMN($AA$8),0),"")</f>
        <v/>
      </c>
      <c r="AG93" s="62" t="str">
        <f>IFERROR(VLOOKUP($Z93,NTG_RR!$A:$N,8+COLUMN()-COLUMN($AA$8),0),"")</f>
        <v/>
      </c>
      <c r="AI93" s="62" t="str">
        <f>IFERROR(VLOOKUP($Z93,NTG_RR!$A:$P,8+COLUMN()-COLUMN($AA$8),0),"")</f>
        <v/>
      </c>
    </row>
    <row r="94" spans="20:35" x14ac:dyDescent="0.25">
      <c r="T94" s="34"/>
      <c r="U94" s="34"/>
      <c r="V94" s="34"/>
      <c r="W94" s="34"/>
      <c r="X94" s="34"/>
      <c r="AA94" s="62" t="str">
        <f>IFERROR(VLOOKUP($Z94,NTG_RR!$A:$N,8+COLUMN()-COLUMN($AA$8),0),"")</f>
        <v/>
      </c>
      <c r="AB94" s="62" t="str">
        <f>IFERROR(VLOOKUP($Z94,NTG_RR!$A:$N,8+COLUMN()-COLUMN($AA$8),0),"")</f>
        <v/>
      </c>
      <c r="AC94" s="62" t="str">
        <f>IFERROR(VLOOKUP($Z94,NTG_RR!$A:$N,8+COLUMN()-COLUMN($AA$8),0),"")</f>
        <v/>
      </c>
      <c r="AD94" s="62" t="str">
        <f>IFERROR(VLOOKUP($Z94,NTG_RR!$A:$N,8+COLUMN()-COLUMN($AA$8),0),"")</f>
        <v/>
      </c>
      <c r="AE94" s="62" t="str">
        <f>IFERROR(VLOOKUP($Z94,NTG_RR!$A:$N,8+COLUMN()-COLUMN($AA$8),0),"")</f>
        <v/>
      </c>
      <c r="AF94" s="62" t="str">
        <f>IFERROR(VLOOKUP($Z94,NTG_RR!$A:$N,8+COLUMN()-COLUMN($AA$8),0),"")</f>
        <v/>
      </c>
      <c r="AG94" s="62" t="str">
        <f>IFERROR(VLOOKUP($Z94,NTG_RR!$A:$N,8+COLUMN()-COLUMN($AA$8),0),"")</f>
        <v/>
      </c>
      <c r="AI94" s="62" t="str">
        <f>IFERROR(VLOOKUP($Z94,NTG_RR!$A:$P,8+COLUMN()-COLUMN($AA$8),0),"")</f>
        <v/>
      </c>
    </row>
    <row r="95" spans="20:35" x14ac:dyDescent="0.25">
      <c r="T95" s="34"/>
      <c r="U95" s="34"/>
      <c r="V95" s="34"/>
      <c r="W95" s="34"/>
      <c r="X95" s="34"/>
      <c r="AA95" s="62" t="str">
        <f>IFERROR(VLOOKUP($Z95,NTG_RR!$A:$N,8+COLUMN()-COLUMN($AA$8),0),"")</f>
        <v/>
      </c>
      <c r="AB95" s="62" t="str">
        <f>IFERROR(VLOOKUP($Z95,NTG_RR!$A:$N,8+COLUMN()-COLUMN($AA$8),0),"")</f>
        <v/>
      </c>
      <c r="AC95" s="62" t="str">
        <f>IFERROR(VLOOKUP($Z95,NTG_RR!$A:$N,8+COLUMN()-COLUMN($AA$8),0),"")</f>
        <v/>
      </c>
      <c r="AD95" s="62" t="str">
        <f>IFERROR(VLOOKUP($Z95,NTG_RR!$A:$N,8+COLUMN()-COLUMN($AA$8),0),"")</f>
        <v/>
      </c>
      <c r="AE95" s="62" t="str">
        <f>IFERROR(VLOOKUP($Z95,NTG_RR!$A:$N,8+COLUMN()-COLUMN($AA$8),0),"")</f>
        <v/>
      </c>
      <c r="AF95" s="62" t="str">
        <f>IFERROR(VLOOKUP($Z95,NTG_RR!$A:$N,8+COLUMN()-COLUMN($AA$8),0),"")</f>
        <v/>
      </c>
      <c r="AG95" s="62" t="str">
        <f>IFERROR(VLOOKUP($Z95,NTG_RR!$A:$N,8+COLUMN()-COLUMN($AA$8),0),"")</f>
        <v/>
      </c>
      <c r="AI95" s="62" t="str">
        <f>IFERROR(VLOOKUP($Z95,NTG_RR!$A:$P,8+COLUMN()-COLUMN($AA$8),0),"")</f>
        <v/>
      </c>
    </row>
    <row r="96" spans="20:35" x14ac:dyDescent="0.25">
      <c r="T96" s="34"/>
      <c r="U96" s="34"/>
      <c r="V96" s="34"/>
      <c r="W96" s="34"/>
      <c r="X96" s="34"/>
      <c r="AA96" s="62" t="str">
        <f>IFERROR(VLOOKUP($Z96,NTG_RR!$A:$N,8+COLUMN()-COLUMN($AA$8),0),"")</f>
        <v/>
      </c>
      <c r="AB96" s="62" t="str">
        <f>IFERROR(VLOOKUP($Z96,NTG_RR!$A:$N,8+COLUMN()-COLUMN($AA$8),0),"")</f>
        <v/>
      </c>
      <c r="AC96" s="62" t="str">
        <f>IFERROR(VLOOKUP($Z96,NTG_RR!$A:$N,8+COLUMN()-COLUMN($AA$8),0),"")</f>
        <v/>
      </c>
      <c r="AD96" s="62" t="str">
        <f>IFERROR(VLOOKUP($Z96,NTG_RR!$A:$N,8+COLUMN()-COLUMN($AA$8),0),"")</f>
        <v/>
      </c>
      <c r="AE96" s="62" t="str">
        <f>IFERROR(VLOOKUP($Z96,NTG_RR!$A:$N,8+COLUMN()-COLUMN($AA$8),0),"")</f>
        <v/>
      </c>
      <c r="AF96" s="62" t="str">
        <f>IFERROR(VLOOKUP($Z96,NTG_RR!$A:$N,8+COLUMN()-COLUMN($AA$8),0),"")</f>
        <v/>
      </c>
      <c r="AG96" s="62" t="str">
        <f>IFERROR(VLOOKUP($Z96,NTG_RR!$A:$N,8+COLUMN()-COLUMN($AA$8),0),"")</f>
        <v/>
      </c>
      <c r="AI96" s="62" t="str">
        <f>IFERROR(VLOOKUP($Z96,NTG_RR!$A:$P,8+COLUMN()-COLUMN($AA$8),0),"")</f>
        <v/>
      </c>
    </row>
    <row r="97" spans="20:35" x14ac:dyDescent="0.25">
      <c r="T97" s="34"/>
      <c r="U97" s="34"/>
      <c r="V97" s="34"/>
      <c r="W97" s="34"/>
      <c r="X97" s="34"/>
      <c r="AA97" s="62" t="str">
        <f>IFERROR(VLOOKUP($Z97,NTG_RR!$A:$N,8+COLUMN()-COLUMN($AA$8),0),"")</f>
        <v/>
      </c>
      <c r="AB97" s="62" t="str">
        <f>IFERROR(VLOOKUP($Z97,NTG_RR!$A:$N,8+COLUMN()-COLUMN($AA$8),0),"")</f>
        <v/>
      </c>
      <c r="AC97" s="62" t="str">
        <f>IFERROR(VLOOKUP($Z97,NTG_RR!$A:$N,8+COLUMN()-COLUMN($AA$8),0),"")</f>
        <v/>
      </c>
      <c r="AD97" s="62" t="str">
        <f>IFERROR(VLOOKUP($Z97,NTG_RR!$A:$N,8+COLUMN()-COLUMN($AA$8),0),"")</f>
        <v/>
      </c>
      <c r="AE97" s="62" t="str">
        <f>IFERROR(VLOOKUP($Z97,NTG_RR!$A:$N,8+COLUMN()-COLUMN($AA$8),0),"")</f>
        <v/>
      </c>
      <c r="AF97" s="62" t="str">
        <f>IFERROR(VLOOKUP($Z97,NTG_RR!$A:$N,8+COLUMN()-COLUMN($AA$8),0),"")</f>
        <v/>
      </c>
      <c r="AG97" s="62" t="str">
        <f>IFERROR(VLOOKUP($Z97,NTG_RR!$A:$N,8+COLUMN()-COLUMN($AA$8),0),"")</f>
        <v/>
      </c>
      <c r="AI97" s="62" t="str">
        <f>IFERROR(VLOOKUP($Z97,NTG_RR!$A:$P,8+COLUMN()-COLUMN($AA$8),0),"")</f>
        <v/>
      </c>
    </row>
    <row r="98" spans="20:35" x14ac:dyDescent="0.25">
      <c r="T98" s="34"/>
      <c r="U98" s="34"/>
      <c r="V98" s="34"/>
      <c r="W98" s="34"/>
      <c r="X98" s="34"/>
      <c r="AA98" s="62" t="str">
        <f>IFERROR(VLOOKUP($Z98,NTG_RR!$A:$N,8+COLUMN()-COLUMN($AA$8),0),"")</f>
        <v/>
      </c>
      <c r="AB98" s="62" t="str">
        <f>IFERROR(VLOOKUP($Z98,NTG_RR!$A:$N,8+COLUMN()-COLUMN($AA$8),0),"")</f>
        <v/>
      </c>
      <c r="AC98" s="62" t="str">
        <f>IFERROR(VLOOKUP($Z98,NTG_RR!$A:$N,8+COLUMN()-COLUMN($AA$8),0),"")</f>
        <v/>
      </c>
      <c r="AD98" s="62" t="str">
        <f>IFERROR(VLOOKUP($Z98,NTG_RR!$A:$N,8+COLUMN()-COLUMN($AA$8),0),"")</f>
        <v/>
      </c>
      <c r="AE98" s="62" t="str">
        <f>IFERROR(VLOOKUP($Z98,NTG_RR!$A:$N,8+COLUMN()-COLUMN($AA$8),0),"")</f>
        <v/>
      </c>
      <c r="AF98" s="62" t="str">
        <f>IFERROR(VLOOKUP($Z98,NTG_RR!$A:$N,8+COLUMN()-COLUMN($AA$8),0),"")</f>
        <v/>
      </c>
      <c r="AG98" s="62" t="str">
        <f>IFERROR(VLOOKUP($Z98,NTG_RR!$A:$N,8+COLUMN()-COLUMN($AA$8),0),"")</f>
        <v/>
      </c>
      <c r="AI98" s="62" t="str">
        <f>IFERROR(VLOOKUP($Z98,NTG_RR!$A:$P,8+COLUMN()-COLUMN($AA$8),0),"")</f>
        <v/>
      </c>
    </row>
    <row r="99" spans="20:35" x14ac:dyDescent="0.25">
      <c r="T99" s="34"/>
      <c r="U99" s="34"/>
      <c r="V99" s="34"/>
      <c r="W99" s="34"/>
      <c r="X99" s="34"/>
      <c r="AA99" s="62" t="str">
        <f>IFERROR(VLOOKUP($Z99,NTG_RR!$A:$N,8+COLUMN()-COLUMN($AA$8),0),"")</f>
        <v/>
      </c>
      <c r="AB99" s="62" t="str">
        <f>IFERROR(VLOOKUP($Z99,NTG_RR!$A:$N,8+COLUMN()-COLUMN($AA$8),0),"")</f>
        <v/>
      </c>
      <c r="AC99" s="62" t="str">
        <f>IFERROR(VLOOKUP($Z99,NTG_RR!$A:$N,8+COLUMN()-COLUMN($AA$8),0),"")</f>
        <v/>
      </c>
      <c r="AD99" s="62" t="str">
        <f>IFERROR(VLOOKUP($Z99,NTG_RR!$A:$N,8+COLUMN()-COLUMN($AA$8),0),"")</f>
        <v/>
      </c>
      <c r="AE99" s="62" t="str">
        <f>IFERROR(VLOOKUP($Z99,NTG_RR!$A:$N,8+COLUMN()-COLUMN($AA$8),0),"")</f>
        <v/>
      </c>
      <c r="AF99" s="62" t="str">
        <f>IFERROR(VLOOKUP($Z99,NTG_RR!$A:$N,8+COLUMN()-COLUMN($AA$8),0),"")</f>
        <v/>
      </c>
      <c r="AG99" s="62" t="str">
        <f>IFERROR(VLOOKUP($Z99,NTG_RR!$A:$N,8+COLUMN()-COLUMN($AA$8),0),"")</f>
        <v/>
      </c>
      <c r="AI99" s="62" t="str">
        <f>IFERROR(VLOOKUP($Z99,NTG_RR!$A:$P,8+COLUMN()-COLUMN($AA$8),0),"")</f>
        <v/>
      </c>
    </row>
    <row r="100" spans="20:35" x14ac:dyDescent="0.25">
      <c r="T100" s="34"/>
      <c r="U100" s="34"/>
      <c r="V100" s="34"/>
      <c r="W100" s="34"/>
      <c r="X100" s="34"/>
      <c r="AA100" s="62" t="str">
        <f>IFERROR(VLOOKUP($Z100,NTG_RR!$A:$N,8+COLUMN()-COLUMN($AA$8),0),"")</f>
        <v/>
      </c>
      <c r="AB100" s="62" t="str">
        <f>IFERROR(VLOOKUP($Z100,NTG_RR!$A:$N,8+COLUMN()-COLUMN($AA$8),0),"")</f>
        <v/>
      </c>
      <c r="AC100" s="62" t="str">
        <f>IFERROR(VLOOKUP($Z100,NTG_RR!$A:$N,8+COLUMN()-COLUMN($AA$8),0),"")</f>
        <v/>
      </c>
      <c r="AD100" s="62" t="str">
        <f>IFERROR(VLOOKUP($Z100,NTG_RR!$A:$N,8+COLUMN()-COLUMN($AA$8),0),"")</f>
        <v/>
      </c>
      <c r="AE100" s="62" t="str">
        <f>IFERROR(VLOOKUP($Z100,NTG_RR!$A:$N,8+COLUMN()-COLUMN($AA$8),0),"")</f>
        <v/>
      </c>
      <c r="AF100" s="62" t="str">
        <f>IFERROR(VLOOKUP($Z100,NTG_RR!$A:$N,8+COLUMN()-COLUMN($AA$8),0),"")</f>
        <v/>
      </c>
      <c r="AG100" s="62" t="str">
        <f>IFERROR(VLOOKUP($Z100,NTG_RR!$A:$N,8+COLUMN()-COLUMN($AA$8),0),"")</f>
        <v/>
      </c>
      <c r="AI100" s="62" t="str">
        <f>IFERROR(VLOOKUP($Z100,NTG_RR!$A:$P,8+COLUMN()-COLUMN($AA$8),0),"")</f>
        <v/>
      </c>
    </row>
    <row r="101" spans="20:35" x14ac:dyDescent="0.25">
      <c r="T101" s="34"/>
      <c r="U101" s="34"/>
      <c r="V101" s="34"/>
      <c r="W101" s="34"/>
      <c r="X101" s="34"/>
      <c r="AA101" s="62" t="str">
        <f>IFERROR(VLOOKUP($Z101,NTG_RR!$A:$N,8+COLUMN()-COLUMN($AA$8),0),"")</f>
        <v/>
      </c>
      <c r="AB101" s="62" t="str">
        <f>IFERROR(VLOOKUP($Z101,NTG_RR!$A:$N,8+COLUMN()-COLUMN($AA$8),0),"")</f>
        <v/>
      </c>
      <c r="AC101" s="62" t="str">
        <f>IFERROR(VLOOKUP($Z101,NTG_RR!$A:$N,8+COLUMN()-COLUMN($AA$8),0),"")</f>
        <v/>
      </c>
      <c r="AD101" s="62" t="str">
        <f>IFERROR(VLOOKUP($Z101,NTG_RR!$A:$N,8+COLUMN()-COLUMN($AA$8),0),"")</f>
        <v/>
      </c>
      <c r="AE101" s="62" t="str">
        <f>IFERROR(VLOOKUP($Z101,NTG_RR!$A:$N,8+COLUMN()-COLUMN($AA$8),0),"")</f>
        <v/>
      </c>
      <c r="AF101" s="62" t="str">
        <f>IFERROR(VLOOKUP($Z101,NTG_RR!$A:$N,8+COLUMN()-COLUMN($AA$8),0),"")</f>
        <v/>
      </c>
      <c r="AG101" s="62" t="str">
        <f>IFERROR(VLOOKUP($Z101,NTG_RR!$A:$N,8+COLUMN()-COLUMN($AA$8),0),"")</f>
        <v/>
      </c>
      <c r="AI101" s="62" t="str">
        <f>IFERROR(VLOOKUP($Z101,NTG_RR!$A:$P,8+COLUMN()-COLUMN($AA$8),0),"")</f>
        <v/>
      </c>
    </row>
    <row r="102" spans="20:35" x14ac:dyDescent="0.25">
      <c r="T102" s="34"/>
      <c r="U102" s="34"/>
      <c r="V102" s="34"/>
      <c r="W102" s="34"/>
      <c r="X102" s="34"/>
      <c r="AA102" s="62" t="str">
        <f>IFERROR(VLOOKUP($Z102,NTG_RR!$A:$N,8+COLUMN()-COLUMN($AA$8),0),"")</f>
        <v/>
      </c>
      <c r="AB102" s="62" t="str">
        <f>IFERROR(VLOOKUP($Z102,NTG_RR!$A:$N,8+COLUMN()-COLUMN($AA$8),0),"")</f>
        <v/>
      </c>
      <c r="AC102" s="62" t="str">
        <f>IFERROR(VLOOKUP($Z102,NTG_RR!$A:$N,8+COLUMN()-COLUMN($AA$8),0),"")</f>
        <v/>
      </c>
      <c r="AD102" s="62" t="str">
        <f>IFERROR(VLOOKUP($Z102,NTG_RR!$A:$N,8+COLUMN()-COLUMN($AA$8),0),"")</f>
        <v/>
      </c>
      <c r="AE102" s="62" t="str">
        <f>IFERROR(VLOOKUP($Z102,NTG_RR!$A:$N,8+COLUMN()-COLUMN($AA$8),0),"")</f>
        <v/>
      </c>
      <c r="AF102" s="62" t="str">
        <f>IFERROR(VLOOKUP($Z102,NTG_RR!$A:$N,8+COLUMN()-COLUMN($AA$8),0),"")</f>
        <v/>
      </c>
      <c r="AG102" s="62" t="str">
        <f>IFERROR(VLOOKUP($Z102,NTG_RR!$A:$N,8+COLUMN()-COLUMN($AA$8),0),"")</f>
        <v/>
      </c>
      <c r="AI102" s="62" t="str">
        <f>IFERROR(VLOOKUP($Z102,NTG_RR!$A:$P,8+COLUMN()-COLUMN($AA$8),0),"")</f>
        <v/>
      </c>
    </row>
    <row r="103" spans="20:35" x14ac:dyDescent="0.25">
      <c r="T103" s="34"/>
      <c r="U103" s="34"/>
      <c r="V103" s="34"/>
      <c r="W103" s="34"/>
      <c r="X103" s="34"/>
      <c r="AA103" s="62" t="str">
        <f>IFERROR(VLOOKUP($Z103,NTG_RR!$A:$N,8+COLUMN()-COLUMN($AA$8),0),"")</f>
        <v/>
      </c>
      <c r="AB103" s="62" t="str">
        <f>IFERROR(VLOOKUP($Z103,NTG_RR!$A:$N,8+COLUMN()-COLUMN($AA$8),0),"")</f>
        <v/>
      </c>
      <c r="AC103" s="62" t="str">
        <f>IFERROR(VLOOKUP($Z103,NTG_RR!$A:$N,8+COLUMN()-COLUMN($AA$8),0),"")</f>
        <v/>
      </c>
      <c r="AD103" s="62" t="str">
        <f>IFERROR(VLOOKUP($Z103,NTG_RR!$A:$N,8+COLUMN()-COLUMN($AA$8),0),"")</f>
        <v/>
      </c>
      <c r="AE103" s="62" t="str">
        <f>IFERROR(VLOOKUP($Z103,NTG_RR!$A:$N,8+COLUMN()-COLUMN($AA$8),0),"")</f>
        <v/>
      </c>
      <c r="AF103" s="62" t="str">
        <f>IFERROR(VLOOKUP($Z103,NTG_RR!$A:$N,8+COLUMN()-COLUMN($AA$8),0),"")</f>
        <v/>
      </c>
      <c r="AG103" s="62" t="str">
        <f>IFERROR(VLOOKUP($Z103,NTG_RR!$A:$N,8+COLUMN()-COLUMN($AA$8),0),"")</f>
        <v/>
      </c>
      <c r="AI103" s="62" t="str">
        <f>IFERROR(VLOOKUP($Z103,NTG_RR!$A:$P,8+COLUMN()-COLUMN($AA$8),0),"")</f>
        <v/>
      </c>
    </row>
    <row r="104" spans="20:35" x14ac:dyDescent="0.25">
      <c r="T104" s="34"/>
      <c r="U104" s="34"/>
      <c r="V104" s="34"/>
      <c r="W104" s="34"/>
      <c r="X104" s="34"/>
      <c r="AA104" s="62" t="str">
        <f>IFERROR(VLOOKUP($Z104,NTG_RR!$A:$N,8+COLUMN()-COLUMN($AA$8),0),"")</f>
        <v/>
      </c>
      <c r="AB104" s="62" t="str">
        <f>IFERROR(VLOOKUP($Z104,NTG_RR!$A:$N,8+COLUMN()-COLUMN($AA$8),0),"")</f>
        <v/>
      </c>
      <c r="AC104" s="62" t="str">
        <f>IFERROR(VLOOKUP($Z104,NTG_RR!$A:$N,8+COLUMN()-COLUMN($AA$8),0),"")</f>
        <v/>
      </c>
      <c r="AD104" s="62" t="str">
        <f>IFERROR(VLOOKUP($Z104,NTG_RR!$A:$N,8+COLUMN()-COLUMN($AA$8),0),"")</f>
        <v/>
      </c>
      <c r="AE104" s="62" t="str">
        <f>IFERROR(VLOOKUP($Z104,NTG_RR!$A:$N,8+COLUMN()-COLUMN($AA$8),0),"")</f>
        <v/>
      </c>
      <c r="AF104" s="62" t="str">
        <f>IFERROR(VLOOKUP($Z104,NTG_RR!$A:$N,8+COLUMN()-COLUMN($AA$8),0),"")</f>
        <v/>
      </c>
      <c r="AG104" s="62" t="str">
        <f>IFERROR(VLOOKUP($Z104,NTG_RR!$A:$N,8+COLUMN()-COLUMN($AA$8),0),"")</f>
        <v/>
      </c>
      <c r="AI104" s="62" t="str">
        <f>IFERROR(VLOOKUP($Z104,NTG_RR!$A:$P,8+COLUMN()-COLUMN($AA$8),0),"")</f>
        <v/>
      </c>
    </row>
    <row r="105" spans="20:35" x14ac:dyDescent="0.25">
      <c r="T105" s="34"/>
      <c r="U105" s="34"/>
      <c r="V105" s="34"/>
      <c r="W105" s="34"/>
      <c r="X105" s="34"/>
      <c r="AA105" s="62" t="str">
        <f>IFERROR(VLOOKUP($Z105,NTG_RR!$A:$N,8+COLUMN()-COLUMN($AA$8),0),"")</f>
        <v/>
      </c>
      <c r="AB105" s="62" t="str">
        <f>IFERROR(VLOOKUP($Z105,NTG_RR!$A:$N,8+COLUMN()-COLUMN($AA$8),0),"")</f>
        <v/>
      </c>
      <c r="AC105" s="62" t="str">
        <f>IFERROR(VLOOKUP($Z105,NTG_RR!$A:$N,8+COLUMN()-COLUMN($AA$8),0),"")</f>
        <v/>
      </c>
      <c r="AD105" s="62" t="str">
        <f>IFERROR(VLOOKUP($Z105,NTG_RR!$A:$N,8+COLUMN()-COLUMN($AA$8),0),"")</f>
        <v/>
      </c>
      <c r="AE105" s="62" t="str">
        <f>IFERROR(VLOOKUP($Z105,NTG_RR!$A:$N,8+COLUMN()-COLUMN($AA$8),0),"")</f>
        <v/>
      </c>
      <c r="AF105" s="62" t="str">
        <f>IFERROR(VLOOKUP($Z105,NTG_RR!$A:$N,8+COLUMN()-COLUMN($AA$8),0),"")</f>
        <v/>
      </c>
      <c r="AG105" s="62" t="str">
        <f>IFERROR(VLOOKUP($Z105,NTG_RR!$A:$N,8+COLUMN()-COLUMN($AA$8),0),"")</f>
        <v/>
      </c>
      <c r="AI105" s="62" t="str">
        <f>IFERROR(VLOOKUP($Z105,NTG_RR!$A:$P,8+COLUMN()-COLUMN($AA$8),0),"")</f>
        <v/>
      </c>
    </row>
    <row r="106" spans="20:35" x14ac:dyDescent="0.25">
      <c r="T106" s="34"/>
      <c r="U106" s="34"/>
      <c r="V106" s="34"/>
      <c r="W106" s="34"/>
      <c r="X106" s="34"/>
      <c r="AA106" s="62" t="str">
        <f>IFERROR(VLOOKUP($Z106,NTG_RR!$A:$N,8+COLUMN()-COLUMN($AA$8),0),"")</f>
        <v/>
      </c>
      <c r="AB106" s="62" t="str">
        <f>IFERROR(VLOOKUP($Z106,NTG_RR!$A:$N,8+COLUMN()-COLUMN($AA$8),0),"")</f>
        <v/>
      </c>
      <c r="AC106" s="62" t="str">
        <f>IFERROR(VLOOKUP($Z106,NTG_RR!$A:$N,8+COLUMN()-COLUMN($AA$8),0),"")</f>
        <v/>
      </c>
      <c r="AD106" s="62" t="str">
        <f>IFERROR(VLOOKUP($Z106,NTG_RR!$A:$N,8+COLUMN()-COLUMN($AA$8),0),"")</f>
        <v/>
      </c>
      <c r="AE106" s="62" t="str">
        <f>IFERROR(VLOOKUP($Z106,NTG_RR!$A:$N,8+COLUMN()-COLUMN($AA$8),0),"")</f>
        <v/>
      </c>
      <c r="AF106" s="62" t="str">
        <f>IFERROR(VLOOKUP($Z106,NTG_RR!$A:$N,8+COLUMN()-COLUMN($AA$8),0),"")</f>
        <v/>
      </c>
      <c r="AG106" s="62" t="str">
        <f>IFERROR(VLOOKUP($Z106,NTG_RR!$A:$N,8+COLUMN()-COLUMN($AA$8),0),"")</f>
        <v/>
      </c>
      <c r="AI106" s="62" t="str">
        <f>IFERROR(VLOOKUP($Z106,NTG_RR!$A:$P,8+COLUMN()-COLUMN($AA$8),0),"")</f>
        <v/>
      </c>
    </row>
    <row r="107" spans="20:35" x14ac:dyDescent="0.25">
      <c r="AA107" s="62" t="str">
        <f>IFERROR(VLOOKUP($Z107,NTG_RR!$A:$N,8+COLUMN()-COLUMN($AA$8),0),"")</f>
        <v/>
      </c>
      <c r="AB107" s="62" t="str">
        <f>IFERROR(VLOOKUP($Z107,NTG_RR!$A:$N,8+COLUMN()-COLUMN($AA$8),0),"")</f>
        <v/>
      </c>
      <c r="AC107" s="62" t="str">
        <f>IFERROR(VLOOKUP($Z107,NTG_RR!$A:$N,8+COLUMN()-COLUMN($AA$8),0),"")</f>
        <v/>
      </c>
      <c r="AD107" s="62" t="str">
        <f>IFERROR(VLOOKUP($Z107,NTG_RR!$A:$N,8+COLUMN()-COLUMN($AA$8),0),"")</f>
        <v/>
      </c>
      <c r="AE107" s="62" t="str">
        <f>IFERROR(VLOOKUP($Z107,NTG_RR!$A:$N,8+COLUMN()-COLUMN($AA$8),0),"")</f>
        <v/>
      </c>
      <c r="AF107" s="62" t="str">
        <f>IFERROR(VLOOKUP($Z107,NTG_RR!$A:$N,8+COLUMN()-COLUMN($AA$8),0),"")</f>
        <v/>
      </c>
      <c r="AG107" s="62" t="str">
        <f>IFERROR(VLOOKUP($Z107,NTG_RR!$A:$N,8+COLUMN()-COLUMN($AA$8),0),"")</f>
        <v/>
      </c>
      <c r="AI107" s="62" t="str">
        <f>IFERROR(VLOOKUP($Z107,NTG_RR!$A:$P,8+COLUMN()-COLUMN($AA$8),0),"")</f>
        <v/>
      </c>
    </row>
    <row r="108" spans="20:35" x14ac:dyDescent="0.25">
      <c r="AA108" s="62" t="str">
        <f>IFERROR(VLOOKUP($Z108,NTG_RR!$A:$N,8+COLUMN()-COLUMN($AA$8),0),"")</f>
        <v/>
      </c>
      <c r="AB108" s="62" t="str">
        <f>IFERROR(VLOOKUP($Z108,NTG_RR!$A:$N,8+COLUMN()-COLUMN($AA$8),0),"")</f>
        <v/>
      </c>
      <c r="AC108" s="62" t="str">
        <f>IFERROR(VLOOKUP($Z108,NTG_RR!$A:$N,8+COLUMN()-COLUMN($AA$8),0),"")</f>
        <v/>
      </c>
      <c r="AD108" s="62" t="str">
        <f>IFERROR(VLOOKUP($Z108,NTG_RR!$A:$N,8+COLUMN()-COLUMN($AA$8),0),"")</f>
        <v/>
      </c>
      <c r="AE108" s="62" t="str">
        <f>IFERROR(VLOOKUP($Z108,NTG_RR!$A:$N,8+COLUMN()-COLUMN($AA$8),0),"")</f>
        <v/>
      </c>
      <c r="AF108" s="62" t="str">
        <f>IFERROR(VLOOKUP($Z108,NTG_RR!$A:$N,8+COLUMN()-COLUMN($AA$8),0),"")</f>
        <v/>
      </c>
      <c r="AG108" s="62" t="str">
        <f>IFERROR(VLOOKUP($Z108,NTG_RR!$A:$N,8+COLUMN()-COLUMN($AA$8),0),"")</f>
        <v/>
      </c>
      <c r="AI108" s="62" t="str">
        <f>IFERROR(VLOOKUP($Z108,NTG_RR!$A:$P,8+COLUMN()-COLUMN($AA$8),0),"")</f>
        <v/>
      </c>
    </row>
    <row r="109" spans="20:35" x14ac:dyDescent="0.25">
      <c r="AA109" s="62" t="str">
        <f>IFERROR(VLOOKUP($Z109,NTG_RR!$A:$N,8+COLUMN()-COLUMN($AA$8),0),"")</f>
        <v/>
      </c>
      <c r="AB109" s="62" t="str">
        <f>IFERROR(VLOOKUP($Z109,NTG_RR!$A:$N,8+COLUMN()-COLUMN($AA$8),0),"")</f>
        <v/>
      </c>
      <c r="AC109" s="62" t="str">
        <f>IFERROR(VLOOKUP($Z109,NTG_RR!$A:$N,8+COLUMN()-COLUMN($AA$8),0),"")</f>
        <v/>
      </c>
      <c r="AD109" s="62" t="str">
        <f>IFERROR(VLOOKUP($Z109,NTG_RR!$A:$N,8+COLUMN()-COLUMN($AA$8),0),"")</f>
        <v/>
      </c>
      <c r="AE109" s="62" t="str">
        <f>IFERROR(VLOOKUP($Z109,NTG_RR!$A:$N,8+COLUMN()-COLUMN($AA$8),0),"")</f>
        <v/>
      </c>
      <c r="AF109" s="62" t="str">
        <f>IFERROR(VLOOKUP($Z109,NTG_RR!$A:$N,8+COLUMN()-COLUMN($AA$8),0),"")</f>
        <v/>
      </c>
      <c r="AG109" s="62" t="str">
        <f>IFERROR(VLOOKUP($Z109,NTG_RR!$A:$N,8+COLUMN()-COLUMN($AA$8),0),"")</f>
        <v/>
      </c>
      <c r="AI109" s="62" t="str">
        <f>IFERROR(VLOOKUP($Z109,NTG_RR!$A:$P,8+COLUMN()-COLUMN($AA$8),0),"")</f>
        <v/>
      </c>
    </row>
    <row r="110" spans="20:35" x14ac:dyDescent="0.25">
      <c r="AA110" s="62" t="str">
        <f>IFERROR(VLOOKUP($Z110,NTG_RR!$A:$N,8+COLUMN()-COLUMN($AA$8),0),"")</f>
        <v/>
      </c>
      <c r="AB110" s="62" t="str">
        <f>IFERROR(VLOOKUP($Z110,NTG_RR!$A:$N,8+COLUMN()-COLUMN($AA$8),0),"")</f>
        <v/>
      </c>
      <c r="AC110" s="62" t="str">
        <f>IFERROR(VLOOKUP($Z110,NTG_RR!$A:$N,8+COLUMN()-COLUMN($AA$8),0),"")</f>
        <v/>
      </c>
      <c r="AD110" s="62" t="str">
        <f>IFERROR(VLOOKUP($Z110,NTG_RR!$A:$N,8+COLUMN()-COLUMN($AA$8),0),"")</f>
        <v/>
      </c>
      <c r="AE110" s="62" t="str">
        <f>IFERROR(VLOOKUP($Z110,NTG_RR!$A:$N,8+COLUMN()-COLUMN($AA$8),0),"")</f>
        <v/>
      </c>
      <c r="AF110" s="62" t="str">
        <f>IFERROR(VLOOKUP($Z110,NTG_RR!$A:$N,8+COLUMN()-COLUMN($AA$8),0),"")</f>
        <v/>
      </c>
      <c r="AG110" s="62" t="str">
        <f>IFERROR(VLOOKUP($Z110,NTG_RR!$A:$N,8+COLUMN()-COLUMN($AA$8),0),"")</f>
        <v/>
      </c>
      <c r="AI110" s="62" t="str">
        <f>IFERROR(VLOOKUP($Z110,NTG_RR!$A:$P,8+COLUMN()-COLUMN($AA$8),0),"")</f>
        <v/>
      </c>
    </row>
    <row r="111" spans="20:35" x14ac:dyDescent="0.25">
      <c r="AA111" s="62" t="str">
        <f>IFERROR(VLOOKUP($Z111,NTG_RR!$A:$N,8+COLUMN()-COLUMN($AA$8),0),"")</f>
        <v/>
      </c>
      <c r="AB111" s="62" t="str">
        <f>IFERROR(VLOOKUP($Z111,NTG_RR!$A:$N,8+COLUMN()-COLUMN($AA$8),0),"")</f>
        <v/>
      </c>
      <c r="AC111" s="62" t="str">
        <f>IFERROR(VLOOKUP($Z111,NTG_RR!$A:$N,8+COLUMN()-COLUMN($AA$8),0),"")</f>
        <v/>
      </c>
      <c r="AD111" s="62" t="str">
        <f>IFERROR(VLOOKUP($Z111,NTG_RR!$A:$N,8+COLUMN()-COLUMN($AA$8),0),"")</f>
        <v/>
      </c>
      <c r="AE111" s="62" t="str">
        <f>IFERROR(VLOOKUP($Z111,NTG_RR!$A:$N,8+COLUMN()-COLUMN($AA$8),0),"")</f>
        <v/>
      </c>
      <c r="AF111" s="62" t="str">
        <f>IFERROR(VLOOKUP($Z111,NTG_RR!$A:$N,8+COLUMN()-COLUMN($AA$8),0),"")</f>
        <v/>
      </c>
      <c r="AG111" s="62" t="str">
        <f>IFERROR(VLOOKUP($Z111,NTG_RR!$A:$N,8+COLUMN()-COLUMN($AA$8),0),"")</f>
        <v/>
      </c>
      <c r="AI111" s="62" t="str">
        <f>IFERROR(VLOOKUP($Z111,NTG_RR!$A:$P,8+COLUMN()-COLUMN($AA$8),0),"")</f>
        <v/>
      </c>
    </row>
    <row r="112" spans="20:35" x14ac:dyDescent="0.25">
      <c r="AA112" s="62" t="str">
        <f>IFERROR(VLOOKUP($Z112,NTG_RR!$A:$N,8+COLUMN()-COLUMN($AA$8),0),"")</f>
        <v/>
      </c>
      <c r="AB112" s="62" t="str">
        <f>IFERROR(VLOOKUP($Z112,NTG_RR!$A:$N,8+COLUMN()-COLUMN($AA$8),0),"")</f>
        <v/>
      </c>
      <c r="AC112" s="62" t="str">
        <f>IFERROR(VLOOKUP($Z112,NTG_RR!$A:$N,8+COLUMN()-COLUMN($AA$8),0),"")</f>
        <v/>
      </c>
      <c r="AD112" s="62" t="str">
        <f>IFERROR(VLOOKUP($Z112,NTG_RR!$A:$N,8+COLUMN()-COLUMN($AA$8),0),"")</f>
        <v/>
      </c>
      <c r="AE112" s="62" t="str">
        <f>IFERROR(VLOOKUP($Z112,NTG_RR!$A:$N,8+COLUMN()-COLUMN($AA$8),0),"")</f>
        <v/>
      </c>
      <c r="AF112" s="62" t="str">
        <f>IFERROR(VLOOKUP($Z112,NTG_RR!$A:$N,8+COLUMN()-COLUMN($AA$8),0),"")</f>
        <v/>
      </c>
      <c r="AG112" s="62" t="str">
        <f>IFERROR(VLOOKUP($Z112,NTG_RR!$A:$N,8+COLUMN()-COLUMN($AA$8),0),"")</f>
        <v/>
      </c>
      <c r="AI112" s="62" t="str">
        <f>IFERROR(VLOOKUP($Z112,NTG_RR!$A:$P,8+COLUMN()-COLUMN($AA$8),0),"")</f>
        <v/>
      </c>
    </row>
    <row r="113" spans="27:35" x14ac:dyDescent="0.25">
      <c r="AA113" s="62" t="str">
        <f>IFERROR(VLOOKUP($Z113,NTG_RR!$A:$N,8+COLUMN()-COLUMN($AA$8),0),"")</f>
        <v/>
      </c>
      <c r="AB113" s="62" t="str">
        <f>IFERROR(VLOOKUP($Z113,NTG_RR!$A:$N,8+COLUMN()-COLUMN($AA$8),0),"")</f>
        <v/>
      </c>
      <c r="AC113" s="62" t="str">
        <f>IFERROR(VLOOKUP($Z113,NTG_RR!$A:$N,8+COLUMN()-COLUMN($AA$8),0),"")</f>
        <v/>
      </c>
      <c r="AD113" s="62" t="str">
        <f>IFERROR(VLOOKUP($Z113,NTG_RR!$A:$N,8+COLUMN()-COLUMN($AA$8),0),"")</f>
        <v/>
      </c>
      <c r="AE113" s="62" t="str">
        <f>IFERROR(VLOOKUP($Z113,NTG_RR!$A:$N,8+COLUMN()-COLUMN($AA$8),0),"")</f>
        <v/>
      </c>
      <c r="AF113" s="62" t="str">
        <f>IFERROR(VLOOKUP($Z113,NTG_RR!$A:$N,8+COLUMN()-COLUMN($AA$8),0),"")</f>
        <v/>
      </c>
      <c r="AG113" s="62" t="str">
        <f>IFERROR(VLOOKUP($Z113,NTG_RR!$A:$N,8+COLUMN()-COLUMN($AA$8),0),"")</f>
        <v/>
      </c>
      <c r="AI113" s="62" t="str">
        <f>IFERROR(VLOOKUP($Z113,NTG_RR!$A:$P,8+COLUMN()-COLUMN($AA$8),0),"")</f>
        <v/>
      </c>
    </row>
    <row r="114" spans="27:35" x14ac:dyDescent="0.25">
      <c r="AA114" s="62" t="str">
        <f>IFERROR(VLOOKUP($Z114,NTG_RR!$A:$N,8+COLUMN()-COLUMN($AA$8),0),"")</f>
        <v/>
      </c>
      <c r="AB114" s="62" t="str">
        <f>IFERROR(VLOOKUP($Z114,NTG_RR!$A:$N,8+COLUMN()-COLUMN($AA$8),0),"")</f>
        <v/>
      </c>
      <c r="AC114" s="62" t="str">
        <f>IFERROR(VLOOKUP($Z114,NTG_RR!$A:$N,8+COLUMN()-COLUMN($AA$8),0),"")</f>
        <v/>
      </c>
      <c r="AD114" s="62" t="str">
        <f>IFERROR(VLOOKUP($Z114,NTG_RR!$A:$N,8+COLUMN()-COLUMN($AA$8),0),"")</f>
        <v/>
      </c>
      <c r="AE114" s="62" t="str">
        <f>IFERROR(VLOOKUP($Z114,NTG_RR!$A:$N,8+COLUMN()-COLUMN($AA$8),0),"")</f>
        <v/>
      </c>
      <c r="AF114" s="62" t="str">
        <f>IFERROR(VLOOKUP($Z114,NTG_RR!$A:$N,8+COLUMN()-COLUMN($AA$8),0),"")</f>
        <v/>
      </c>
      <c r="AG114" s="62" t="str">
        <f>IFERROR(VLOOKUP($Z114,NTG_RR!$A:$N,8+COLUMN()-COLUMN($AA$8),0),"")</f>
        <v/>
      </c>
      <c r="AI114" s="62" t="str">
        <f>IFERROR(VLOOKUP($Z114,NTG_RR!$A:$P,8+COLUMN()-COLUMN($AA$8),0),"")</f>
        <v/>
      </c>
    </row>
    <row r="115" spans="27:35" x14ac:dyDescent="0.25">
      <c r="AA115" s="62" t="str">
        <f>IFERROR(VLOOKUP($Z115,NTG_RR!$A:$N,8+COLUMN()-COLUMN($AA$8),0),"")</f>
        <v/>
      </c>
      <c r="AB115" s="62" t="str">
        <f>IFERROR(VLOOKUP($Z115,NTG_RR!$A:$N,8+COLUMN()-COLUMN($AA$8),0),"")</f>
        <v/>
      </c>
      <c r="AC115" s="62" t="str">
        <f>IFERROR(VLOOKUP($Z115,NTG_RR!$A:$N,8+COLUMN()-COLUMN($AA$8),0),"")</f>
        <v/>
      </c>
      <c r="AD115" s="62" t="str">
        <f>IFERROR(VLOOKUP($Z115,NTG_RR!$A:$N,8+COLUMN()-COLUMN($AA$8),0),"")</f>
        <v/>
      </c>
      <c r="AE115" s="62" t="str">
        <f>IFERROR(VLOOKUP($Z115,NTG_RR!$A:$N,8+COLUMN()-COLUMN($AA$8),0),"")</f>
        <v/>
      </c>
      <c r="AF115" s="62" t="str">
        <f>IFERROR(VLOOKUP($Z115,NTG_RR!$A:$N,8+COLUMN()-COLUMN($AA$8),0),"")</f>
        <v/>
      </c>
      <c r="AG115" s="62" t="str">
        <f>IFERROR(VLOOKUP($Z115,NTG_RR!$A:$N,8+COLUMN()-COLUMN($AA$8),0),"")</f>
        <v/>
      </c>
      <c r="AI115" s="62" t="str">
        <f>IFERROR(VLOOKUP($Z115,NTG_RR!$A:$P,8+COLUMN()-COLUMN($AA$8),0),"")</f>
        <v/>
      </c>
    </row>
    <row r="116" spans="27:35" x14ac:dyDescent="0.25">
      <c r="AA116" s="62" t="str">
        <f>IFERROR(VLOOKUP($Z116,NTG_RR!$A:$N,8+COLUMN()-COLUMN($AA$8),0),"")</f>
        <v/>
      </c>
      <c r="AB116" s="62" t="str">
        <f>IFERROR(VLOOKUP($Z116,NTG_RR!$A:$N,8+COLUMN()-COLUMN($AA$8),0),"")</f>
        <v/>
      </c>
      <c r="AC116" s="62" t="str">
        <f>IFERROR(VLOOKUP($Z116,NTG_RR!$A:$N,8+COLUMN()-COLUMN($AA$8),0),"")</f>
        <v/>
      </c>
      <c r="AD116" s="62" t="str">
        <f>IFERROR(VLOOKUP($Z116,NTG_RR!$A:$N,8+COLUMN()-COLUMN($AA$8),0),"")</f>
        <v/>
      </c>
      <c r="AE116" s="62" t="str">
        <f>IFERROR(VLOOKUP($Z116,NTG_RR!$A:$N,8+COLUMN()-COLUMN($AA$8),0),"")</f>
        <v/>
      </c>
      <c r="AF116" s="62" t="str">
        <f>IFERROR(VLOOKUP($Z116,NTG_RR!$A:$N,8+COLUMN()-COLUMN($AA$8),0),"")</f>
        <v/>
      </c>
      <c r="AG116" s="62" t="str">
        <f>IFERROR(VLOOKUP($Z116,NTG_RR!$A:$N,8+COLUMN()-COLUMN($AA$8),0),"")</f>
        <v/>
      </c>
      <c r="AI116" s="62" t="str">
        <f>IFERROR(VLOOKUP($Z116,NTG_RR!$A:$P,8+COLUMN()-COLUMN($AA$8),0),"")</f>
        <v/>
      </c>
    </row>
    <row r="117" spans="27:35" x14ac:dyDescent="0.25">
      <c r="AA117" s="62" t="str">
        <f>IFERROR(VLOOKUP($Z117,NTG_RR!$A:$N,8+COLUMN()-COLUMN($AA$8),0),"")</f>
        <v/>
      </c>
      <c r="AB117" s="62" t="str">
        <f>IFERROR(VLOOKUP($Z117,NTG_RR!$A:$N,8+COLUMN()-COLUMN($AA$8),0),"")</f>
        <v/>
      </c>
      <c r="AC117" s="62" t="str">
        <f>IFERROR(VLOOKUP($Z117,NTG_RR!$A:$N,8+COLUMN()-COLUMN($AA$8),0),"")</f>
        <v/>
      </c>
      <c r="AD117" s="62" t="str">
        <f>IFERROR(VLOOKUP($Z117,NTG_RR!$A:$N,8+COLUMN()-COLUMN($AA$8),0),"")</f>
        <v/>
      </c>
      <c r="AE117" s="62" t="str">
        <f>IFERROR(VLOOKUP($Z117,NTG_RR!$A:$N,8+COLUMN()-COLUMN($AA$8),0),"")</f>
        <v/>
      </c>
      <c r="AF117" s="62" t="str">
        <f>IFERROR(VLOOKUP($Z117,NTG_RR!$A:$N,8+COLUMN()-COLUMN($AA$8),0),"")</f>
        <v/>
      </c>
      <c r="AG117" s="62" t="str">
        <f>IFERROR(VLOOKUP($Z117,NTG_RR!$A:$N,8+COLUMN()-COLUMN($AA$8),0),"")</f>
        <v/>
      </c>
      <c r="AI117" s="62" t="str">
        <f>IFERROR(VLOOKUP($Z117,NTG_RR!$A:$P,8+COLUMN()-COLUMN($AA$8),0),"")</f>
        <v/>
      </c>
    </row>
    <row r="118" spans="27:35" x14ac:dyDescent="0.25">
      <c r="AA118" s="62" t="str">
        <f>IFERROR(VLOOKUP($Z118,NTG_RR!$A:$N,8+COLUMN()-COLUMN($AA$8),0),"")</f>
        <v/>
      </c>
      <c r="AB118" s="62" t="str">
        <f>IFERROR(VLOOKUP($Z118,NTG_RR!$A:$N,8+COLUMN()-COLUMN($AA$8),0),"")</f>
        <v/>
      </c>
      <c r="AC118" s="62" t="str">
        <f>IFERROR(VLOOKUP($Z118,NTG_RR!$A:$N,8+COLUMN()-COLUMN($AA$8),0),"")</f>
        <v/>
      </c>
      <c r="AD118" s="62" t="str">
        <f>IFERROR(VLOOKUP($Z118,NTG_RR!$A:$N,8+COLUMN()-COLUMN($AA$8),0),"")</f>
        <v/>
      </c>
      <c r="AE118" s="62" t="str">
        <f>IFERROR(VLOOKUP($Z118,NTG_RR!$A:$N,8+COLUMN()-COLUMN($AA$8),0),"")</f>
        <v/>
      </c>
      <c r="AF118" s="62" t="str">
        <f>IFERROR(VLOOKUP($Z118,NTG_RR!$A:$N,8+COLUMN()-COLUMN($AA$8),0),"")</f>
        <v/>
      </c>
      <c r="AG118" s="62" t="str">
        <f>IFERROR(VLOOKUP($Z118,NTG_RR!$A:$N,8+COLUMN()-COLUMN($AA$8),0),"")</f>
        <v/>
      </c>
      <c r="AI118" s="62" t="str">
        <f>IFERROR(VLOOKUP($Z118,NTG_RR!$A:$P,8+COLUMN()-COLUMN($AA$8),0),"")</f>
        <v/>
      </c>
    </row>
    <row r="119" spans="27:35" x14ac:dyDescent="0.25">
      <c r="AA119" s="62" t="str">
        <f>IFERROR(VLOOKUP($Z119,NTG_RR!$A:$N,8+COLUMN()-COLUMN($AA$8),0),"")</f>
        <v/>
      </c>
      <c r="AB119" s="62" t="str">
        <f>IFERROR(VLOOKUP($Z119,NTG_RR!$A:$N,8+COLUMN()-COLUMN($AA$8),0),"")</f>
        <v/>
      </c>
      <c r="AC119" s="62" t="str">
        <f>IFERROR(VLOOKUP($Z119,NTG_RR!$A:$N,8+COLUMN()-COLUMN($AA$8),0),"")</f>
        <v/>
      </c>
      <c r="AD119" s="62" t="str">
        <f>IFERROR(VLOOKUP($Z119,NTG_RR!$A:$N,8+COLUMN()-COLUMN($AA$8),0),"")</f>
        <v/>
      </c>
      <c r="AE119" s="62" t="str">
        <f>IFERROR(VLOOKUP($Z119,NTG_RR!$A:$N,8+COLUMN()-COLUMN($AA$8),0),"")</f>
        <v/>
      </c>
      <c r="AF119" s="62" t="str">
        <f>IFERROR(VLOOKUP($Z119,NTG_RR!$A:$N,8+COLUMN()-COLUMN($AA$8),0),"")</f>
        <v/>
      </c>
      <c r="AG119" s="62" t="str">
        <f>IFERROR(VLOOKUP($Z119,NTG_RR!$A:$N,8+COLUMN()-COLUMN($AA$8),0),"")</f>
        <v/>
      </c>
      <c r="AI119" s="62" t="str">
        <f>IFERROR(VLOOKUP($Z119,NTG_RR!$A:$P,8+COLUMN()-COLUMN($AA$8),0),"")</f>
        <v/>
      </c>
    </row>
    <row r="120" spans="27:35" x14ac:dyDescent="0.25">
      <c r="AA120" s="62" t="str">
        <f>IFERROR(VLOOKUP($Z120,NTG_RR!$A:$N,8+COLUMN()-COLUMN($AA$8),0),"")</f>
        <v/>
      </c>
      <c r="AB120" s="62" t="str">
        <f>IFERROR(VLOOKUP($Z120,NTG_RR!$A:$N,8+COLUMN()-COLUMN($AA$8),0),"")</f>
        <v/>
      </c>
      <c r="AC120" s="62" t="str">
        <f>IFERROR(VLOOKUP($Z120,NTG_RR!$A:$N,8+COLUMN()-COLUMN($AA$8),0),"")</f>
        <v/>
      </c>
      <c r="AD120" s="62" t="str">
        <f>IFERROR(VLOOKUP($Z120,NTG_RR!$A:$N,8+COLUMN()-COLUMN($AA$8),0),"")</f>
        <v/>
      </c>
      <c r="AE120" s="62" t="str">
        <f>IFERROR(VLOOKUP($Z120,NTG_RR!$A:$N,8+COLUMN()-COLUMN($AA$8),0),"")</f>
        <v/>
      </c>
      <c r="AF120" s="62" t="str">
        <f>IFERROR(VLOOKUP($Z120,NTG_RR!$A:$N,8+COLUMN()-COLUMN($AA$8),0),"")</f>
        <v/>
      </c>
      <c r="AG120" s="62" t="str">
        <f>IFERROR(VLOOKUP($Z120,NTG_RR!$A:$N,8+COLUMN()-COLUMN($AA$8),0),"")</f>
        <v/>
      </c>
      <c r="AI120" s="62" t="str">
        <f>IFERROR(VLOOKUP($Z120,NTG_RR!$A:$P,8+COLUMN()-COLUMN($AA$8),0),"")</f>
        <v/>
      </c>
    </row>
    <row r="121" spans="27:35" x14ac:dyDescent="0.25">
      <c r="AA121" s="62" t="str">
        <f>IFERROR(VLOOKUP($Z121,NTG_RR!$A:$N,8+COLUMN()-COLUMN($AA$8),0),"")</f>
        <v/>
      </c>
      <c r="AB121" s="62" t="str">
        <f>IFERROR(VLOOKUP($Z121,NTG_RR!$A:$N,8+COLUMN()-COLUMN($AA$8),0),"")</f>
        <v/>
      </c>
      <c r="AC121" s="62" t="str">
        <f>IFERROR(VLOOKUP($Z121,NTG_RR!$A:$N,8+COLUMN()-COLUMN($AA$8),0),"")</f>
        <v/>
      </c>
      <c r="AD121" s="62" t="str">
        <f>IFERROR(VLOOKUP($Z121,NTG_RR!$A:$N,8+COLUMN()-COLUMN($AA$8),0),"")</f>
        <v/>
      </c>
      <c r="AE121" s="62" t="str">
        <f>IFERROR(VLOOKUP($Z121,NTG_RR!$A:$N,8+COLUMN()-COLUMN($AA$8),0),"")</f>
        <v/>
      </c>
      <c r="AF121" s="62" t="str">
        <f>IFERROR(VLOOKUP($Z121,NTG_RR!$A:$N,8+COLUMN()-COLUMN($AA$8),0),"")</f>
        <v/>
      </c>
      <c r="AG121" s="62" t="str">
        <f>IFERROR(VLOOKUP($Z121,NTG_RR!$A:$N,8+COLUMN()-COLUMN($AA$8),0),"")</f>
        <v/>
      </c>
      <c r="AI121" s="62" t="str">
        <f>IFERROR(VLOOKUP($Z121,NTG_RR!$A:$P,8+COLUMN()-COLUMN($AA$8),0),"")</f>
        <v/>
      </c>
    </row>
    <row r="122" spans="27:35" x14ac:dyDescent="0.25">
      <c r="AA122" s="62" t="str">
        <f>IFERROR(VLOOKUP($Z122,NTG_RR!$A:$N,8+COLUMN()-COLUMN($AA$8),0),"")</f>
        <v/>
      </c>
      <c r="AB122" s="62" t="str">
        <f>IFERROR(VLOOKUP($Z122,NTG_RR!$A:$N,8+COLUMN()-COLUMN($AA$8),0),"")</f>
        <v/>
      </c>
      <c r="AC122" s="62" t="str">
        <f>IFERROR(VLOOKUP($Z122,NTG_RR!$A:$N,8+COLUMN()-COLUMN($AA$8),0),"")</f>
        <v/>
      </c>
      <c r="AD122" s="62" t="str">
        <f>IFERROR(VLOOKUP($Z122,NTG_RR!$A:$N,8+COLUMN()-COLUMN($AA$8),0),"")</f>
        <v/>
      </c>
      <c r="AE122" s="62" t="str">
        <f>IFERROR(VLOOKUP($Z122,NTG_RR!$A:$N,8+COLUMN()-COLUMN($AA$8),0),"")</f>
        <v/>
      </c>
      <c r="AF122" s="62" t="str">
        <f>IFERROR(VLOOKUP($Z122,NTG_RR!$A:$N,8+COLUMN()-COLUMN($AA$8),0),"")</f>
        <v/>
      </c>
      <c r="AG122" s="62" t="str">
        <f>IFERROR(VLOOKUP($Z122,NTG_RR!$A:$N,8+COLUMN()-COLUMN($AA$8),0),"")</f>
        <v/>
      </c>
      <c r="AI122" s="62" t="str">
        <f>IFERROR(VLOOKUP($Z122,NTG_RR!$A:$P,8+COLUMN()-COLUMN($AA$8),0),"")</f>
        <v/>
      </c>
    </row>
    <row r="123" spans="27:35" x14ac:dyDescent="0.25">
      <c r="AA123" s="62" t="str">
        <f>IFERROR(VLOOKUP($Z123,NTG_RR!$A:$N,8+COLUMN()-COLUMN($AA$8),0),"")</f>
        <v/>
      </c>
      <c r="AB123" s="62" t="str">
        <f>IFERROR(VLOOKUP($Z123,NTG_RR!$A:$N,8+COLUMN()-COLUMN($AA$8),0),"")</f>
        <v/>
      </c>
      <c r="AC123" s="62" t="str">
        <f>IFERROR(VLOOKUP($Z123,NTG_RR!$A:$N,8+COLUMN()-COLUMN($AA$8),0),"")</f>
        <v/>
      </c>
      <c r="AD123" s="62" t="str">
        <f>IFERROR(VLOOKUP($Z123,NTG_RR!$A:$N,8+COLUMN()-COLUMN($AA$8),0),"")</f>
        <v/>
      </c>
      <c r="AE123" s="62" t="str">
        <f>IFERROR(VLOOKUP($Z123,NTG_RR!$A:$N,8+COLUMN()-COLUMN($AA$8),0),"")</f>
        <v/>
      </c>
      <c r="AF123" s="62" t="str">
        <f>IFERROR(VLOOKUP($Z123,NTG_RR!$A:$N,8+COLUMN()-COLUMN($AA$8),0),"")</f>
        <v/>
      </c>
      <c r="AG123" s="62" t="str">
        <f>IFERROR(VLOOKUP($Z123,NTG_RR!$A:$N,8+COLUMN()-COLUMN($AA$8),0),"")</f>
        <v/>
      </c>
      <c r="AI123" s="62" t="str">
        <f>IFERROR(VLOOKUP($Z123,NTG_RR!$A:$P,8+COLUMN()-COLUMN($AA$8),0),"")</f>
        <v/>
      </c>
    </row>
    <row r="124" spans="27:35" x14ac:dyDescent="0.25">
      <c r="AA124" s="62" t="str">
        <f>IFERROR(VLOOKUP($Z124,NTG_RR!$A:$N,8+COLUMN()-COLUMN($AA$8),0),"")</f>
        <v/>
      </c>
      <c r="AB124" s="62" t="str">
        <f>IFERROR(VLOOKUP($Z124,NTG_RR!$A:$N,8+COLUMN()-COLUMN($AA$8),0),"")</f>
        <v/>
      </c>
      <c r="AC124" s="62" t="str">
        <f>IFERROR(VLOOKUP($Z124,NTG_RR!$A:$N,8+COLUMN()-COLUMN($AA$8),0),"")</f>
        <v/>
      </c>
      <c r="AD124" s="62" t="str">
        <f>IFERROR(VLOOKUP($Z124,NTG_RR!$A:$N,8+COLUMN()-COLUMN($AA$8),0),"")</f>
        <v/>
      </c>
      <c r="AE124" s="62" t="str">
        <f>IFERROR(VLOOKUP($Z124,NTG_RR!$A:$N,8+COLUMN()-COLUMN($AA$8),0),"")</f>
        <v/>
      </c>
      <c r="AF124" s="62" t="str">
        <f>IFERROR(VLOOKUP($Z124,NTG_RR!$A:$N,8+COLUMN()-COLUMN($AA$8),0),"")</f>
        <v/>
      </c>
      <c r="AG124" s="62" t="str">
        <f>IFERROR(VLOOKUP($Z124,NTG_RR!$A:$N,8+COLUMN()-COLUMN($AA$8),0),"")</f>
        <v/>
      </c>
      <c r="AI124" s="62" t="str">
        <f>IFERROR(VLOOKUP($Z124,NTG_RR!$A:$P,8+COLUMN()-COLUMN($AA$8),0),"")</f>
        <v/>
      </c>
    </row>
    <row r="125" spans="27:35" x14ac:dyDescent="0.25">
      <c r="AA125" s="62" t="str">
        <f>IFERROR(VLOOKUP($Z125,NTG_RR!$A:$N,8+COLUMN()-COLUMN($AA$8),0),"")</f>
        <v/>
      </c>
      <c r="AB125" s="62" t="str">
        <f>IFERROR(VLOOKUP($Z125,NTG_RR!$A:$N,8+COLUMN()-COLUMN($AA$8),0),"")</f>
        <v/>
      </c>
      <c r="AC125" s="62" t="str">
        <f>IFERROR(VLOOKUP($Z125,NTG_RR!$A:$N,8+COLUMN()-COLUMN($AA$8),0),"")</f>
        <v/>
      </c>
      <c r="AD125" s="62" t="str">
        <f>IFERROR(VLOOKUP($Z125,NTG_RR!$A:$N,8+COLUMN()-COLUMN($AA$8),0),"")</f>
        <v/>
      </c>
      <c r="AE125" s="62" t="str">
        <f>IFERROR(VLOOKUP($Z125,NTG_RR!$A:$N,8+COLUMN()-COLUMN($AA$8),0),"")</f>
        <v/>
      </c>
      <c r="AF125" s="62" t="str">
        <f>IFERROR(VLOOKUP($Z125,NTG_RR!$A:$N,8+COLUMN()-COLUMN($AA$8),0),"")</f>
        <v/>
      </c>
      <c r="AG125" s="62" t="str">
        <f>IFERROR(VLOOKUP($Z125,NTG_RR!$A:$N,8+COLUMN()-COLUMN($AA$8),0),"")</f>
        <v/>
      </c>
      <c r="AI125" s="62" t="str">
        <f>IFERROR(VLOOKUP($Z125,NTG_RR!$A:$P,8+COLUMN()-COLUMN($AA$8),0),"")</f>
        <v/>
      </c>
    </row>
    <row r="126" spans="27:35" x14ac:dyDescent="0.25">
      <c r="AA126" s="62" t="str">
        <f>IFERROR(VLOOKUP($Z126,NTG_RR!$A:$N,8+COLUMN()-COLUMN($AA$8),0),"")</f>
        <v/>
      </c>
      <c r="AB126" s="62" t="str">
        <f>IFERROR(VLOOKUP($Z126,NTG_RR!$A:$N,8+COLUMN()-COLUMN($AA$8),0),"")</f>
        <v/>
      </c>
      <c r="AC126" s="62" t="str">
        <f>IFERROR(VLOOKUP($Z126,NTG_RR!$A:$N,8+COLUMN()-COLUMN($AA$8),0),"")</f>
        <v/>
      </c>
      <c r="AD126" s="62" t="str">
        <f>IFERROR(VLOOKUP($Z126,NTG_RR!$A:$N,8+COLUMN()-COLUMN($AA$8),0),"")</f>
        <v/>
      </c>
      <c r="AE126" s="62" t="str">
        <f>IFERROR(VLOOKUP($Z126,NTG_RR!$A:$N,8+COLUMN()-COLUMN($AA$8),0),"")</f>
        <v/>
      </c>
      <c r="AF126" s="62" t="str">
        <f>IFERROR(VLOOKUP($Z126,NTG_RR!$A:$N,8+COLUMN()-COLUMN($AA$8),0),"")</f>
        <v/>
      </c>
      <c r="AG126" s="62" t="str">
        <f>IFERROR(VLOOKUP($Z126,NTG_RR!$A:$N,8+COLUMN()-COLUMN($AA$8),0),"")</f>
        <v/>
      </c>
      <c r="AI126" s="62" t="str">
        <f>IFERROR(VLOOKUP($Z126,NTG_RR!$A:$P,8+COLUMN()-COLUMN($AA$8),0),"")</f>
        <v/>
      </c>
    </row>
    <row r="127" spans="27:35" x14ac:dyDescent="0.25">
      <c r="AA127" s="62" t="str">
        <f>IFERROR(VLOOKUP($Z127,NTG_RR!$A:$N,8+COLUMN()-COLUMN($AA$8),0),"")</f>
        <v/>
      </c>
      <c r="AB127" s="62" t="str">
        <f>IFERROR(VLOOKUP($Z127,NTG_RR!$A:$N,8+COLUMN()-COLUMN($AA$8),0),"")</f>
        <v/>
      </c>
      <c r="AC127" s="62" t="str">
        <f>IFERROR(VLOOKUP($Z127,NTG_RR!$A:$N,8+COLUMN()-COLUMN($AA$8),0),"")</f>
        <v/>
      </c>
      <c r="AD127" s="62" t="str">
        <f>IFERROR(VLOOKUP($Z127,NTG_RR!$A:$N,8+COLUMN()-COLUMN($AA$8),0),"")</f>
        <v/>
      </c>
      <c r="AE127" s="62" t="str">
        <f>IFERROR(VLOOKUP($Z127,NTG_RR!$A:$N,8+COLUMN()-COLUMN($AA$8),0),"")</f>
        <v/>
      </c>
      <c r="AF127" s="62" t="str">
        <f>IFERROR(VLOOKUP($Z127,NTG_RR!$A:$N,8+COLUMN()-COLUMN($AA$8),0),"")</f>
        <v/>
      </c>
      <c r="AG127" s="62" t="str">
        <f>IFERROR(VLOOKUP($Z127,NTG_RR!$A:$N,8+COLUMN()-COLUMN($AA$8),0),"")</f>
        <v/>
      </c>
      <c r="AI127" s="62" t="str">
        <f>IFERROR(VLOOKUP($Z127,NTG_RR!$A:$P,8+COLUMN()-COLUMN($AA$8),0),"")</f>
        <v/>
      </c>
    </row>
    <row r="128" spans="27:35" x14ac:dyDescent="0.25">
      <c r="AA128" s="62" t="str">
        <f>IFERROR(VLOOKUP($Z128,NTG_RR!$A:$N,8+COLUMN()-COLUMN($AA$8),0),"")</f>
        <v/>
      </c>
      <c r="AB128" s="62" t="str">
        <f>IFERROR(VLOOKUP($Z128,NTG_RR!$A:$N,8+COLUMN()-COLUMN($AA$8),0),"")</f>
        <v/>
      </c>
      <c r="AC128" s="62" t="str">
        <f>IFERROR(VLOOKUP($Z128,NTG_RR!$A:$N,8+COLUMN()-COLUMN($AA$8),0),"")</f>
        <v/>
      </c>
      <c r="AD128" s="62" t="str">
        <f>IFERROR(VLOOKUP($Z128,NTG_RR!$A:$N,8+COLUMN()-COLUMN($AA$8),0),"")</f>
        <v/>
      </c>
      <c r="AE128" s="62" t="str">
        <f>IFERROR(VLOOKUP($Z128,NTG_RR!$A:$N,8+COLUMN()-COLUMN($AA$8),0),"")</f>
        <v/>
      </c>
      <c r="AF128" s="62" t="str">
        <f>IFERROR(VLOOKUP($Z128,NTG_RR!$A:$N,8+COLUMN()-COLUMN($AA$8),0),"")</f>
        <v/>
      </c>
      <c r="AG128" s="62" t="str">
        <f>IFERROR(VLOOKUP($Z128,NTG_RR!$A:$N,8+COLUMN()-COLUMN($AA$8),0),"")</f>
        <v/>
      </c>
      <c r="AI128" s="62" t="str">
        <f>IFERROR(VLOOKUP($Z128,NTG_RR!$A:$P,8+COLUMN()-COLUMN($AA$8),0),"")</f>
        <v/>
      </c>
    </row>
    <row r="129" spans="27:35" x14ac:dyDescent="0.25">
      <c r="AA129" s="62" t="str">
        <f>IFERROR(VLOOKUP($Z129,NTG_RR!$A:$N,8+COLUMN()-COLUMN($AA$8),0),"")</f>
        <v/>
      </c>
      <c r="AB129" s="62" t="str">
        <f>IFERROR(VLOOKUP($Z129,NTG_RR!$A:$N,8+COLUMN()-COLUMN($AA$8),0),"")</f>
        <v/>
      </c>
      <c r="AC129" s="62" t="str">
        <f>IFERROR(VLOOKUP($Z129,NTG_RR!$A:$N,8+COLUMN()-COLUMN($AA$8),0),"")</f>
        <v/>
      </c>
      <c r="AD129" s="62" t="str">
        <f>IFERROR(VLOOKUP($Z129,NTG_RR!$A:$N,8+COLUMN()-COLUMN($AA$8),0),"")</f>
        <v/>
      </c>
      <c r="AE129" s="62" t="str">
        <f>IFERROR(VLOOKUP($Z129,NTG_RR!$A:$N,8+COLUMN()-COLUMN($AA$8),0),"")</f>
        <v/>
      </c>
      <c r="AF129" s="62" t="str">
        <f>IFERROR(VLOOKUP($Z129,NTG_RR!$A:$N,8+COLUMN()-COLUMN($AA$8),0),"")</f>
        <v/>
      </c>
      <c r="AG129" s="62" t="str">
        <f>IFERROR(VLOOKUP($Z129,NTG_RR!$A:$N,8+COLUMN()-COLUMN($AA$8),0),"")</f>
        <v/>
      </c>
      <c r="AI129" s="62" t="str">
        <f>IFERROR(VLOOKUP($Z129,NTG_RR!$A:$P,8+COLUMN()-COLUMN($AA$8),0),"")</f>
        <v/>
      </c>
    </row>
    <row r="130" spans="27:35" x14ac:dyDescent="0.25">
      <c r="AA130" s="62" t="str">
        <f>IFERROR(VLOOKUP($Z130,NTG_RR!$A:$N,8+COLUMN()-COLUMN($AA$8),0),"")</f>
        <v/>
      </c>
      <c r="AB130" s="62" t="str">
        <f>IFERROR(VLOOKUP($Z130,NTG_RR!$A:$N,8+COLUMN()-COLUMN($AA$8),0),"")</f>
        <v/>
      </c>
      <c r="AC130" s="62" t="str">
        <f>IFERROR(VLOOKUP($Z130,NTG_RR!$A:$N,8+COLUMN()-COLUMN($AA$8),0),"")</f>
        <v/>
      </c>
      <c r="AD130" s="62" t="str">
        <f>IFERROR(VLOOKUP($Z130,NTG_RR!$A:$N,8+COLUMN()-COLUMN($AA$8),0),"")</f>
        <v/>
      </c>
      <c r="AE130" s="62" t="str">
        <f>IFERROR(VLOOKUP($Z130,NTG_RR!$A:$N,8+COLUMN()-COLUMN($AA$8),0),"")</f>
        <v/>
      </c>
      <c r="AF130" s="62" t="str">
        <f>IFERROR(VLOOKUP($Z130,NTG_RR!$A:$N,8+COLUMN()-COLUMN($AA$8),0),"")</f>
        <v/>
      </c>
      <c r="AG130" s="62" t="str">
        <f>IFERROR(VLOOKUP($Z130,NTG_RR!$A:$N,8+COLUMN()-COLUMN($AA$8),0),"")</f>
        <v/>
      </c>
      <c r="AI130" s="62" t="str">
        <f>IFERROR(VLOOKUP($Z130,NTG_RR!$A:$P,8+COLUMN()-COLUMN($AA$8),0),"")</f>
        <v/>
      </c>
    </row>
    <row r="131" spans="27:35" x14ac:dyDescent="0.25">
      <c r="AA131" s="62" t="str">
        <f>IFERROR(VLOOKUP($Z131,NTG_RR!$A:$N,8+COLUMN()-COLUMN($AA$8),0),"")</f>
        <v/>
      </c>
      <c r="AB131" s="62" t="str">
        <f>IFERROR(VLOOKUP($Z131,NTG_RR!$A:$N,8+COLUMN()-COLUMN($AA$8),0),"")</f>
        <v/>
      </c>
      <c r="AC131" s="62" t="str">
        <f>IFERROR(VLOOKUP($Z131,NTG_RR!$A:$N,8+COLUMN()-COLUMN($AA$8),0),"")</f>
        <v/>
      </c>
      <c r="AD131" s="62" t="str">
        <f>IFERROR(VLOOKUP($Z131,NTG_RR!$A:$N,8+COLUMN()-COLUMN($AA$8),0),"")</f>
        <v/>
      </c>
      <c r="AE131" s="62" t="str">
        <f>IFERROR(VLOOKUP($Z131,NTG_RR!$A:$N,8+COLUMN()-COLUMN($AA$8),0),"")</f>
        <v/>
      </c>
      <c r="AF131" s="62" t="str">
        <f>IFERROR(VLOOKUP($Z131,NTG_RR!$A:$N,8+COLUMN()-COLUMN($AA$8),0),"")</f>
        <v/>
      </c>
      <c r="AG131" s="62" t="str">
        <f>IFERROR(VLOOKUP($Z131,NTG_RR!$A:$N,8+COLUMN()-COLUMN($AA$8),0),"")</f>
        <v/>
      </c>
      <c r="AI131" s="62" t="str">
        <f>IFERROR(VLOOKUP($Z131,NTG_RR!$A:$P,8+COLUMN()-COLUMN($AA$8),0),"")</f>
        <v/>
      </c>
    </row>
    <row r="132" spans="27:35" x14ac:dyDescent="0.25">
      <c r="AA132" s="62" t="str">
        <f>IFERROR(VLOOKUP($Z132,NTG_RR!$A:$N,8+COLUMN()-COLUMN($AA$8),0),"")</f>
        <v/>
      </c>
      <c r="AB132" s="62" t="str">
        <f>IFERROR(VLOOKUP($Z132,NTG_RR!$A:$N,8+COLUMN()-COLUMN($AA$8),0),"")</f>
        <v/>
      </c>
      <c r="AC132" s="62" t="str">
        <f>IFERROR(VLOOKUP($Z132,NTG_RR!$A:$N,8+COLUMN()-COLUMN($AA$8),0),"")</f>
        <v/>
      </c>
      <c r="AD132" s="62" t="str">
        <f>IFERROR(VLOOKUP($Z132,NTG_RR!$A:$N,8+COLUMN()-COLUMN($AA$8),0),"")</f>
        <v/>
      </c>
      <c r="AE132" s="62" t="str">
        <f>IFERROR(VLOOKUP($Z132,NTG_RR!$A:$N,8+COLUMN()-COLUMN($AA$8),0),"")</f>
        <v/>
      </c>
      <c r="AF132" s="62" t="str">
        <f>IFERROR(VLOOKUP($Z132,NTG_RR!$A:$N,8+COLUMN()-COLUMN($AA$8),0),"")</f>
        <v/>
      </c>
      <c r="AG132" s="62" t="str">
        <f>IFERROR(VLOOKUP($Z132,NTG_RR!$A:$N,8+COLUMN()-COLUMN($AA$8),0),"")</f>
        <v/>
      </c>
      <c r="AI132" s="62" t="str">
        <f>IFERROR(VLOOKUP($Z132,NTG_RR!$A:$P,8+COLUMN()-COLUMN($AA$8),0),"")</f>
        <v/>
      </c>
    </row>
    <row r="133" spans="27:35" x14ac:dyDescent="0.25">
      <c r="AA133" s="62" t="str">
        <f>IFERROR(VLOOKUP($Z133,NTG_RR!$A:$N,8+COLUMN()-COLUMN($AA$8),0),"")</f>
        <v/>
      </c>
      <c r="AB133" s="62" t="str">
        <f>IFERROR(VLOOKUP($Z133,NTG_RR!$A:$N,8+COLUMN()-COLUMN($AA$8),0),"")</f>
        <v/>
      </c>
      <c r="AC133" s="62" t="str">
        <f>IFERROR(VLOOKUP($Z133,NTG_RR!$A:$N,8+COLUMN()-COLUMN($AA$8),0),"")</f>
        <v/>
      </c>
      <c r="AD133" s="62" t="str">
        <f>IFERROR(VLOOKUP($Z133,NTG_RR!$A:$N,8+COLUMN()-COLUMN($AA$8),0),"")</f>
        <v/>
      </c>
      <c r="AE133" s="62" t="str">
        <f>IFERROR(VLOOKUP($Z133,NTG_RR!$A:$N,8+COLUMN()-COLUMN($AA$8),0),"")</f>
        <v/>
      </c>
      <c r="AF133" s="62" t="str">
        <f>IFERROR(VLOOKUP($Z133,NTG_RR!$A:$N,8+COLUMN()-COLUMN($AA$8),0),"")</f>
        <v/>
      </c>
      <c r="AG133" s="62" t="str">
        <f>IFERROR(VLOOKUP($Z133,NTG_RR!$A:$N,8+COLUMN()-COLUMN($AA$8),0),"")</f>
        <v/>
      </c>
      <c r="AI133" s="62" t="str">
        <f>IFERROR(VLOOKUP($Z133,NTG_RR!$A:$P,8+COLUMN()-COLUMN($AA$8),0),"")</f>
        <v/>
      </c>
    </row>
    <row r="134" spans="27:35" x14ac:dyDescent="0.25">
      <c r="AA134" s="62" t="str">
        <f>IFERROR(VLOOKUP($Z134,NTG_RR!$A:$N,8+COLUMN()-COLUMN($AA$8),0),"")</f>
        <v/>
      </c>
      <c r="AB134" s="62" t="str">
        <f>IFERROR(VLOOKUP($Z134,NTG_RR!$A:$N,8+COLUMN()-COLUMN($AA$8),0),"")</f>
        <v/>
      </c>
      <c r="AC134" s="62" t="str">
        <f>IFERROR(VLOOKUP($Z134,NTG_RR!$A:$N,8+COLUMN()-COLUMN($AA$8),0),"")</f>
        <v/>
      </c>
      <c r="AD134" s="62" t="str">
        <f>IFERROR(VLOOKUP($Z134,NTG_RR!$A:$N,8+COLUMN()-COLUMN($AA$8),0),"")</f>
        <v/>
      </c>
      <c r="AE134" s="62" t="str">
        <f>IFERROR(VLOOKUP($Z134,NTG_RR!$A:$N,8+COLUMN()-COLUMN($AA$8),0),"")</f>
        <v/>
      </c>
      <c r="AF134" s="62" t="str">
        <f>IFERROR(VLOOKUP($Z134,NTG_RR!$A:$N,8+COLUMN()-COLUMN($AA$8),0),"")</f>
        <v/>
      </c>
      <c r="AG134" s="62" t="str">
        <f>IFERROR(VLOOKUP($Z134,NTG_RR!$A:$N,8+COLUMN()-COLUMN($AA$8),0),"")</f>
        <v/>
      </c>
      <c r="AI134" s="62" t="str">
        <f>IFERROR(VLOOKUP($Z134,NTG_RR!$A:$P,8+COLUMN()-COLUMN($AA$8),0),"")</f>
        <v/>
      </c>
    </row>
    <row r="135" spans="27:35" x14ac:dyDescent="0.25">
      <c r="AA135" s="62" t="str">
        <f>IFERROR(VLOOKUP($Z135,NTG_RR!$A:$N,8+COLUMN()-COLUMN($AA$8),0),"")</f>
        <v/>
      </c>
      <c r="AB135" s="62" t="str">
        <f>IFERROR(VLOOKUP($Z135,NTG_RR!$A:$N,8+COLUMN()-COLUMN($AA$8),0),"")</f>
        <v/>
      </c>
      <c r="AC135" s="62" t="str">
        <f>IFERROR(VLOOKUP($Z135,NTG_RR!$A:$N,8+COLUMN()-COLUMN($AA$8),0),"")</f>
        <v/>
      </c>
      <c r="AD135" s="62" t="str">
        <f>IFERROR(VLOOKUP($Z135,NTG_RR!$A:$N,8+COLUMN()-COLUMN($AA$8),0),"")</f>
        <v/>
      </c>
      <c r="AE135" s="62" t="str">
        <f>IFERROR(VLOOKUP($Z135,NTG_RR!$A:$N,8+COLUMN()-COLUMN($AA$8),0),"")</f>
        <v/>
      </c>
      <c r="AF135" s="62" t="str">
        <f>IFERROR(VLOOKUP($Z135,NTG_RR!$A:$N,8+COLUMN()-COLUMN($AA$8),0),"")</f>
        <v/>
      </c>
      <c r="AG135" s="62" t="str">
        <f>IFERROR(VLOOKUP($Z135,NTG_RR!$A:$N,8+COLUMN()-COLUMN($AA$8),0),"")</f>
        <v/>
      </c>
      <c r="AI135" s="62" t="str">
        <f>IFERROR(VLOOKUP($Z135,NTG_RR!$A:$P,8+COLUMN()-COLUMN($AA$8),0),"")</f>
        <v/>
      </c>
    </row>
    <row r="136" spans="27:35" x14ac:dyDescent="0.25">
      <c r="AA136" s="62" t="str">
        <f>IFERROR(VLOOKUP($Z136,NTG_RR!$A:$N,8+COLUMN()-COLUMN($AA$8),0),"")</f>
        <v/>
      </c>
      <c r="AB136" s="62" t="str">
        <f>IFERROR(VLOOKUP($Z136,NTG_RR!$A:$N,8+COLUMN()-COLUMN($AA$8),0),"")</f>
        <v/>
      </c>
      <c r="AC136" s="62" t="str">
        <f>IFERROR(VLOOKUP($Z136,NTG_RR!$A:$N,8+COLUMN()-COLUMN($AA$8),0),"")</f>
        <v/>
      </c>
      <c r="AD136" s="62" t="str">
        <f>IFERROR(VLOOKUP($Z136,NTG_RR!$A:$N,8+COLUMN()-COLUMN($AA$8),0),"")</f>
        <v/>
      </c>
      <c r="AE136" s="62" t="str">
        <f>IFERROR(VLOOKUP($Z136,NTG_RR!$A:$N,8+COLUMN()-COLUMN($AA$8),0),"")</f>
        <v/>
      </c>
      <c r="AF136" s="62" t="str">
        <f>IFERROR(VLOOKUP($Z136,NTG_RR!$A:$N,8+COLUMN()-COLUMN($AA$8),0),"")</f>
        <v/>
      </c>
      <c r="AG136" s="62" t="str">
        <f>IFERROR(VLOOKUP($Z136,NTG_RR!$A:$N,8+COLUMN()-COLUMN($AA$8),0),"")</f>
        <v/>
      </c>
      <c r="AI136" s="62" t="str">
        <f>IFERROR(VLOOKUP($Z136,NTG_RR!$A:$P,8+COLUMN()-COLUMN($AA$8),0),"")</f>
        <v/>
      </c>
    </row>
    <row r="137" spans="27:35" x14ac:dyDescent="0.25">
      <c r="AA137" s="62" t="str">
        <f>IFERROR(VLOOKUP($Z137,NTG_RR!$A:$N,8+COLUMN()-COLUMN($AA$8),0),"")</f>
        <v/>
      </c>
      <c r="AB137" s="62" t="str">
        <f>IFERROR(VLOOKUP($Z137,NTG_RR!$A:$N,8+COLUMN()-COLUMN($AA$8),0),"")</f>
        <v/>
      </c>
      <c r="AC137" s="62" t="str">
        <f>IFERROR(VLOOKUP($Z137,NTG_RR!$A:$N,8+COLUMN()-COLUMN($AA$8),0),"")</f>
        <v/>
      </c>
      <c r="AD137" s="62" t="str">
        <f>IFERROR(VLOOKUP($Z137,NTG_RR!$A:$N,8+COLUMN()-COLUMN($AA$8),0),"")</f>
        <v/>
      </c>
      <c r="AE137" s="62" t="str">
        <f>IFERROR(VLOOKUP($Z137,NTG_RR!$A:$N,8+COLUMN()-COLUMN($AA$8),0),"")</f>
        <v/>
      </c>
      <c r="AF137" s="62" t="str">
        <f>IFERROR(VLOOKUP($Z137,NTG_RR!$A:$N,8+COLUMN()-COLUMN($AA$8),0),"")</f>
        <v/>
      </c>
      <c r="AG137" s="62" t="str">
        <f>IFERROR(VLOOKUP($Z137,NTG_RR!$A:$N,8+COLUMN()-COLUMN($AA$8),0),"")</f>
        <v/>
      </c>
      <c r="AI137" s="62" t="str">
        <f>IFERROR(VLOOKUP($Z137,NTG_RR!$A:$P,8+COLUMN()-COLUMN($AA$8),0),"")</f>
        <v/>
      </c>
    </row>
    <row r="138" spans="27:35" x14ac:dyDescent="0.25">
      <c r="AA138" s="62" t="str">
        <f>IFERROR(VLOOKUP($Z138,NTG_RR!$A:$N,8+COLUMN()-COLUMN($AA$8),0),"")</f>
        <v/>
      </c>
      <c r="AB138" s="62" t="str">
        <f>IFERROR(VLOOKUP($Z138,NTG_RR!$A:$N,8+COLUMN()-COLUMN($AA$8),0),"")</f>
        <v/>
      </c>
      <c r="AC138" s="62" t="str">
        <f>IFERROR(VLOOKUP($Z138,NTG_RR!$A:$N,8+COLUMN()-COLUMN($AA$8),0),"")</f>
        <v/>
      </c>
      <c r="AD138" s="62" t="str">
        <f>IFERROR(VLOOKUP($Z138,NTG_RR!$A:$N,8+COLUMN()-COLUMN($AA$8),0),"")</f>
        <v/>
      </c>
      <c r="AE138" s="62" t="str">
        <f>IFERROR(VLOOKUP($Z138,NTG_RR!$A:$N,8+COLUMN()-COLUMN($AA$8),0),"")</f>
        <v/>
      </c>
      <c r="AF138" s="62" t="str">
        <f>IFERROR(VLOOKUP($Z138,NTG_RR!$A:$N,8+COLUMN()-COLUMN($AA$8),0),"")</f>
        <v/>
      </c>
      <c r="AG138" s="62" t="str">
        <f>IFERROR(VLOOKUP($Z138,NTG_RR!$A:$N,8+COLUMN()-COLUMN($AA$8),0),"")</f>
        <v/>
      </c>
      <c r="AI138" s="62" t="str">
        <f>IFERROR(VLOOKUP($Z138,NTG_RR!$A:$P,8+COLUMN()-COLUMN($AA$8),0),"")</f>
        <v/>
      </c>
    </row>
    <row r="139" spans="27:35" x14ac:dyDescent="0.25">
      <c r="AA139" s="62" t="str">
        <f>IFERROR(VLOOKUP($Z139,NTG_RR!$A:$N,8+COLUMN()-COLUMN($AA$8),0),"")</f>
        <v/>
      </c>
      <c r="AB139" s="62" t="str">
        <f>IFERROR(VLOOKUP($Z139,NTG_RR!$A:$N,8+COLUMN()-COLUMN($AA$8),0),"")</f>
        <v/>
      </c>
      <c r="AC139" s="62" t="str">
        <f>IFERROR(VLOOKUP($Z139,NTG_RR!$A:$N,8+COLUMN()-COLUMN($AA$8),0),"")</f>
        <v/>
      </c>
      <c r="AD139" s="62" t="str">
        <f>IFERROR(VLOOKUP($Z139,NTG_RR!$A:$N,8+COLUMN()-COLUMN($AA$8),0),"")</f>
        <v/>
      </c>
      <c r="AE139" s="62" t="str">
        <f>IFERROR(VLOOKUP($Z139,NTG_RR!$A:$N,8+COLUMN()-COLUMN($AA$8),0),"")</f>
        <v/>
      </c>
      <c r="AF139" s="62" t="str">
        <f>IFERROR(VLOOKUP($Z139,NTG_RR!$A:$N,8+COLUMN()-COLUMN($AA$8),0),"")</f>
        <v/>
      </c>
      <c r="AG139" s="62" t="str">
        <f>IFERROR(VLOOKUP($Z139,NTG_RR!$A:$N,8+COLUMN()-COLUMN($AA$8),0),"")</f>
        <v/>
      </c>
      <c r="AI139" s="62" t="str">
        <f>IFERROR(VLOOKUP($Z139,NTG_RR!$A:$P,8+COLUMN()-COLUMN($AA$8),0),"")</f>
        <v/>
      </c>
    </row>
    <row r="140" spans="27:35" x14ac:dyDescent="0.25">
      <c r="AA140" s="62" t="str">
        <f>IFERROR(VLOOKUP($Z140,NTG_RR!$A:$N,8+COLUMN()-COLUMN($AA$8),0),"")</f>
        <v/>
      </c>
      <c r="AB140" s="62" t="str">
        <f>IFERROR(VLOOKUP($Z140,NTG_RR!$A:$N,8+COLUMN()-COLUMN($AA$8),0),"")</f>
        <v/>
      </c>
      <c r="AC140" s="62" t="str">
        <f>IFERROR(VLOOKUP($Z140,NTG_RR!$A:$N,8+COLUMN()-COLUMN($AA$8),0),"")</f>
        <v/>
      </c>
      <c r="AD140" s="62" t="str">
        <f>IFERROR(VLOOKUP($Z140,NTG_RR!$A:$N,8+COLUMN()-COLUMN($AA$8),0),"")</f>
        <v/>
      </c>
      <c r="AE140" s="62" t="str">
        <f>IFERROR(VLOOKUP($Z140,NTG_RR!$A:$N,8+COLUMN()-COLUMN($AA$8),0),"")</f>
        <v/>
      </c>
      <c r="AF140" s="62" t="str">
        <f>IFERROR(VLOOKUP($Z140,NTG_RR!$A:$N,8+COLUMN()-COLUMN($AA$8),0),"")</f>
        <v/>
      </c>
      <c r="AG140" s="62" t="str">
        <f>IFERROR(VLOOKUP($Z140,NTG_RR!$A:$N,8+COLUMN()-COLUMN($AA$8),0),"")</f>
        <v/>
      </c>
      <c r="AI140" s="62" t="str">
        <f>IFERROR(VLOOKUP($Z140,NTG_RR!$A:$P,8+COLUMN()-COLUMN($AA$8),0),"")</f>
        <v/>
      </c>
    </row>
    <row r="141" spans="27:35" x14ac:dyDescent="0.25">
      <c r="AA141" s="62" t="str">
        <f>IFERROR(VLOOKUP($Z141,NTG_RR!$A:$N,8+COLUMN()-COLUMN($AA$8),0),"")</f>
        <v/>
      </c>
      <c r="AB141" s="62" t="str">
        <f>IFERROR(VLOOKUP($Z141,NTG_RR!$A:$N,8+COLUMN()-COLUMN($AA$8),0),"")</f>
        <v/>
      </c>
      <c r="AC141" s="62" t="str">
        <f>IFERROR(VLOOKUP($Z141,NTG_RR!$A:$N,8+COLUMN()-COLUMN($AA$8),0),"")</f>
        <v/>
      </c>
      <c r="AD141" s="62" t="str">
        <f>IFERROR(VLOOKUP($Z141,NTG_RR!$A:$N,8+COLUMN()-COLUMN($AA$8),0),"")</f>
        <v/>
      </c>
      <c r="AE141" s="62" t="str">
        <f>IFERROR(VLOOKUP($Z141,NTG_RR!$A:$N,8+COLUMN()-COLUMN($AA$8),0),"")</f>
        <v/>
      </c>
      <c r="AF141" s="62" t="str">
        <f>IFERROR(VLOOKUP($Z141,NTG_RR!$A:$N,8+COLUMN()-COLUMN($AA$8),0),"")</f>
        <v/>
      </c>
      <c r="AG141" s="62" t="str">
        <f>IFERROR(VLOOKUP($Z141,NTG_RR!$A:$N,8+COLUMN()-COLUMN($AA$8),0),"")</f>
        <v/>
      </c>
      <c r="AI141" s="62" t="str">
        <f>IFERROR(VLOOKUP($Z141,NTG_RR!$A:$P,8+COLUMN()-COLUMN($AA$8),0),"")</f>
        <v/>
      </c>
    </row>
    <row r="142" spans="27:35" x14ac:dyDescent="0.25">
      <c r="AA142" s="62" t="str">
        <f>IFERROR(VLOOKUP($Z142,NTG_RR!$A:$N,8+COLUMN()-COLUMN($AA$8),0),"")</f>
        <v/>
      </c>
      <c r="AB142" s="62" t="str">
        <f>IFERROR(VLOOKUP($Z142,NTG_RR!$A:$N,8+COLUMN()-COLUMN($AA$8),0),"")</f>
        <v/>
      </c>
      <c r="AC142" s="62" t="str">
        <f>IFERROR(VLOOKUP($Z142,NTG_RR!$A:$N,8+COLUMN()-COLUMN($AA$8),0),"")</f>
        <v/>
      </c>
      <c r="AD142" s="62" t="str">
        <f>IFERROR(VLOOKUP($Z142,NTG_RR!$A:$N,8+COLUMN()-COLUMN($AA$8),0),"")</f>
        <v/>
      </c>
      <c r="AE142" s="62" t="str">
        <f>IFERROR(VLOOKUP($Z142,NTG_RR!$A:$N,8+COLUMN()-COLUMN($AA$8),0),"")</f>
        <v/>
      </c>
      <c r="AF142" s="62" t="str">
        <f>IFERROR(VLOOKUP($Z142,NTG_RR!$A:$N,8+COLUMN()-COLUMN($AA$8),0),"")</f>
        <v/>
      </c>
      <c r="AG142" s="62" t="str">
        <f>IFERROR(VLOOKUP($Z142,NTG_RR!$A:$N,8+COLUMN()-COLUMN($AA$8),0),"")</f>
        <v/>
      </c>
      <c r="AI142" s="62" t="str">
        <f>IFERROR(VLOOKUP($Z142,NTG_RR!$A:$P,8+COLUMN()-COLUMN($AA$8),0),"")</f>
        <v/>
      </c>
    </row>
    <row r="143" spans="27:35" x14ac:dyDescent="0.25">
      <c r="AA143" s="62" t="str">
        <f>IFERROR(VLOOKUP($Z143,NTG_RR!$A:$N,8+COLUMN()-COLUMN($AA$8),0),"")</f>
        <v/>
      </c>
      <c r="AB143" s="62" t="str">
        <f>IFERROR(VLOOKUP($Z143,NTG_RR!$A:$N,8+COLUMN()-COLUMN($AA$8),0),"")</f>
        <v/>
      </c>
      <c r="AC143" s="62" t="str">
        <f>IFERROR(VLOOKUP($Z143,NTG_RR!$A:$N,8+COLUMN()-COLUMN($AA$8),0),"")</f>
        <v/>
      </c>
      <c r="AD143" s="62" t="str">
        <f>IFERROR(VLOOKUP($Z143,NTG_RR!$A:$N,8+COLUMN()-COLUMN($AA$8),0),"")</f>
        <v/>
      </c>
      <c r="AE143" s="62" t="str">
        <f>IFERROR(VLOOKUP($Z143,NTG_RR!$A:$N,8+COLUMN()-COLUMN($AA$8),0),"")</f>
        <v/>
      </c>
      <c r="AF143" s="62" t="str">
        <f>IFERROR(VLOOKUP($Z143,NTG_RR!$A:$N,8+COLUMN()-COLUMN($AA$8),0),"")</f>
        <v/>
      </c>
      <c r="AG143" s="62" t="str">
        <f>IFERROR(VLOOKUP($Z143,NTG_RR!$A:$N,8+COLUMN()-COLUMN($AA$8),0),"")</f>
        <v/>
      </c>
      <c r="AI143" s="62" t="str">
        <f>IFERROR(VLOOKUP($Z143,NTG_RR!$A:$P,8+COLUMN()-COLUMN($AA$8),0),"")</f>
        <v/>
      </c>
    </row>
    <row r="144" spans="27:35" x14ac:dyDescent="0.25">
      <c r="AA144" s="62" t="str">
        <f>IFERROR(VLOOKUP($Z144,NTG_RR!$A:$N,8+COLUMN()-COLUMN($AA$8),0),"")</f>
        <v/>
      </c>
      <c r="AB144" s="62" t="str">
        <f>IFERROR(VLOOKUP($Z144,NTG_RR!$A:$N,8+COLUMN()-COLUMN($AA$8),0),"")</f>
        <v/>
      </c>
      <c r="AC144" s="62" t="str">
        <f>IFERROR(VLOOKUP($Z144,NTG_RR!$A:$N,8+COLUMN()-COLUMN($AA$8),0),"")</f>
        <v/>
      </c>
      <c r="AD144" s="62" t="str">
        <f>IFERROR(VLOOKUP($Z144,NTG_RR!$A:$N,8+COLUMN()-COLUMN($AA$8),0),"")</f>
        <v/>
      </c>
      <c r="AE144" s="62" t="str">
        <f>IFERROR(VLOOKUP($Z144,NTG_RR!$A:$N,8+COLUMN()-COLUMN($AA$8),0),"")</f>
        <v/>
      </c>
      <c r="AF144" s="62" t="str">
        <f>IFERROR(VLOOKUP($Z144,NTG_RR!$A:$N,8+COLUMN()-COLUMN($AA$8),0),"")</f>
        <v/>
      </c>
      <c r="AG144" s="62" t="str">
        <f>IFERROR(VLOOKUP($Z144,NTG_RR!$A:$N,8+COLUMN()-COLUMN($AA$8),0),"")</f>
        <v/>
      </c>
      <c r="AI144" s="62" t="str">
        <f>IFERROR(VLOOKUP($Z144,NTG_RR!$A:$P,8+COLUMN()-COLUMN($AA$8),0),"")</f>
        <v/>
      </c>
    </row>
    <row r="145" spans="27:35" x14ac:dyDescent="0.25">
      <c r="AA145" s="62" t="str">
        <f>IFERROR(VLOOKUP($Z145,NTG_RR!$A:$N,8+COLUMN()-COLUMN($AA$8),0),"")</f>
        <v/>
      </c>
      <c r="AB145" s="62" t="str">
        <f>IFERROR(VLOOKUP($Z145,NTG_RR!$A:$N,8+COLUMN()-COLUMN($AA$8),0),"")</f>
        <v/>
      </c>
      <c r="AC145" s="62" t="str">
        <f>IFERROR(VLOOKUP($Z145,NTG_RR!$A:$N,8+COLUMN()-COLUMN($AA$8),0),"")</f>
        <v/>
      </c>
      <c r="AD145" s="62" t="str">
        <f>IFERROR(VLOOKUP($Z145,NTG_RR!$A:$N,8+COLUMN()-COLUMN($AA$8),0),"")</f>
        <v/>
      </c>
      <c r="AE145" s="62" t="str">
        <f>IFERROR(VLOOKUP($Z145,NTG_RR!$A:$N,8+COLUMN()-COLUMN($AA$8),0),"")</f>
        <v/>
      </c>
      <c r="AF145" s="62" t="str">
        <f>IFERROR(VLOOKUP($Z145,NTG_RR!$A:$N,8+COLUMN()-COLUMN($AA$8),0),"")</f>
        <v/>
      </c>
      <c r="AG145" s="62" t="str">
        <f>IFERROR(VLOOKUP($Z145,NTG_RR!$A:$N,8+COLUMN()-COLUMN($AA$8),0),"")</f>
        <v/>
      </c>
      <c r="AI145" s="62" t="str">
        <f>IFERROR(VLOOKUP($Z145,NTG_RR!$A:$P,8+COLUMN()-COLUMN($AA$8),0),"")</f>
        <v/>
      </c>
    </row>
    <row r="146" spans="27:35" x14ac:dyDescent="0.25">
      <c r="AA146" s="62" t="str">
        <f>IFERROR(VLOOKUP($Z146,NTG_RR!$A:$N,8+COLUMN()-COLUMN($AA$8),0),"")</f>
        <v/>
      </c>
      <c r="AB146" s="62" t="str">
        <f>IFERROR(VLOOKUP($Z146,NTG_RR!$A:$N,8+COLUMN()-COLUMN($AA$8),0),"")</f>
        <v/>
      </c>
      <c r="AC146" s="62" t="str">
        <f>IFERROR(VLOOKUP($Z146,NTG_RR!$A:$N,8+COLUMN()-COLUMN($AA$8),0),"")</f>
        <v/>
      </c>
      <c r="AD146" s="62" t="str">
        <f>IFERROR(VLOOKUP($Z146,NTG_RR!$A:$N,8+COLUMN()-COLUMN($AA$8),0),"")</f>
        <v/>
      </c>
      <c r="AE146" s="62" t="str">
        <f>IFERROR(VLOOKUP($Z146,NTG_RR!$A:$N,8+COLUMN()-COLUMN($AA$8),0),"")</f>
        <v/>
      </c>
      <c r="AF146" s="62" t="str">
        <f>IFERROR(VLOOKUP($Z146,NTG_RR!$A:$N,8+COLUMN()-COLUMN($AA$8),0),"")</f>
        <v/>
      </c>
      <c r="AG146" s="62" t="str">
        <f>IFERROR(VLOOKUP($Z146,NTG_RR!$A:$N,8+COLUMN()-COLUMN($AA$8),0),"")</f>
        <v/>
      </c>
      <c r="AI146" s="62" t="str">
        <f>IFERROR(VLOOKUP($Z146,NTG_RR!$A:$P,8+COLUMN()-COLUMN($AA$8),0),"")</f>
        <v/>
      </c>
    </row>
    <row r="147" spans="27:35" x14ac:dyDescent="0.25">
      <c r="AA147" s="62" t="str">
        <f>IFERROR(VLOOKUP($Z147,NTG_RR!$A:$N,8+COLUMN()-COLUMN($AA$8),0),"")</f>
        <v/>
      </c>
      <c r="AB147" s="62" t="str">
        <f>IFERROR(VLOOKUP($Z147,NTG_RR!$A:$N,8+COLUMN()-COLUMN($AA$8),0),"")</f>
        <v/>
      </c>
      <c r="AC147" s="62" t="str">
        <f>IFERROR(VLOOKUP($Z147,NTG_RR!$A:$N,8+COLUMN()-COLUMN($AA$8),0),"")</f>
        <v/>
      </c>
      <c r="AD147" s="62" t="str">
        <f>IFERROR(VLOOKUP($Z147,NTG_RR!$A:$N,8+COLUMN()-COLUMN($AA$8),0),"")</f>
        <v/>
      </c>
      <c r="AE147" s="62" t="str">
        <f>IFERROR(VLOOKUP($Z147,NTG_RR!$A:$N,8+COLUMN()-COLUMN($AA$8),0),"")</f>
        <v/>
      </c>
      <c r="AF147" s="62" t="str">
        <f>IFERROR(VLOOKUP($Z147,NTG_RR!$A:$N,8+COLUMN()-COLUMN($AA$8),0),"")</f>
        <v/>
      </c>
      <c r="AG147" s="62" t="str">
        <f>IFERROR(VLOOKUP($Z147,NTG_RR!$A:$N,8+COLUMN()-COLUMN($AA$8),0),"")</f>
        <v/>
      </c>
      <c r="AI147" s="62" t="str">
        <f>IFERROR(VLOOKUP($Z147,NTG_RR!$A:$P,8+COLUMN()-COLUMN($AA$8),0),"")</f>
        <v/>
      </c>
    </row>
    <row r="148" spans="27:35" x14ac:dyDescent="0.25">
      <c r="AA148" s="62" t="str">
        <f>IFERROR(VLOOKUP($Z148,NTG_RR!$A:$N,8+COLUMN()-COLUMN($AA$8),0),"")</f>
        <v/>
      </c>
      <c r="AB148" s="62" t="str">
        <f>IFERROR(VLOOKUP($Z148,NTG_RR!$A:$N,8+COLUMN()-COLUMN($AA$8),0),"")</f>
        <v/>
      </c>
      <c r="AC148" s="62" t="str">
        <f>IFERROR(VLOOKUP($Z148,NTG_RR!$A:$N,8+COLUMN()-COLUMN($AA$8),0),"")</f>
        <v/>
      </c>
      <c r="AD148" s="62" t="str">
        <f>IFERROR(VLOOKUP($Z148,NTG_RR!$A:$N,8+COLUMN()-COLUMN($AA$8),0),"")</f>
        <v/>
      </c>
      <c r="AE148" s="62" t="str">
        <f>IFERROR(VLOOKUP($Z148,NTG_RR!$A:$N,8+COLUMN()-COLUMN($AA$8),0),"")</f>
        <v/>
      </c>
      <c r="AF148" s="62" t="str">
        <f>IFERROR(VLOOKUP($Z148,NTG_RR!$A:$N,8+COLUMN()-COLUMN($AA$8),0),"")</f>
        <v/>
      </c>
      <c r="AG148" s="62" t="str">
        <f>IFERROR(VLOOKUP($Z148,NTG_RR!$A:$N,8+COLUMN()-COLUMN($AA$8),0),"")</f>
        <v/>
      </c>
      <c r="AI148" s="62" t="str">
        <f>IFERROR(VLOOKUP($Z148,NTG_RR!$A:$P,8+COLUMN()-COLUMN($AA$8),0),"")</f>
        <v/>
      </c>
    </row>
    <row r="149" spans="27:35" x14ac:dyDescent="0.25">
      <c r="AA149" s="62" t="str">
        <f>IFERROR(VLOOKUP($Z149,NTG_RR!$A:$N,8+COLUMN()-COLUMN($AA$8),0),"")</f>
        <v/>
      </c>
      <c r="AB149" s="62" t="str">
        <f>IFERROR(VLOOKUP($Z149,NTG_RR!$A:$N,8+COLUMN()-COLUMN($AA$8),0),"")</f>
        <v/>
      </c>
      <c r="AC149" s="62" t="str">
        <f>IFERROR(VLOOKUP($Z149,NTG_RR!$A:$N,8+COLUMN()-COLUMN($AA$8),0),"")</f>
        <v/>
      </c>
      <c r="AD149" s="62" t="str">
        <f>IFERROR(VLOOKUP($Z149,NTG_RR!$A:$N,8+COLUMN()-COLUMN($AA$8),0),"")</f>
        <v/>
      </c>
      <c r="AE149" s="62" t="str">
        <f>IFERROR(VLOOKUP($Z149,NTG_RR!$A:$N,8+COLUMN()-COLUMN($AA$8),0),"")</f>
        <v/>
      </c>
      <c r="AF149" s="62" t="str">
        <f>IFERROR(VLOOKUP($Z149,NTG_RR!$A:$N,8+COLUMN()-COLUMN($AA$8),0),"")</f>
        <v/>
      </c>
      <c r="AG149" s="62" t="str">
        <f>IFERROR(VLOOKUP($Z149,NTG_RR!$A:$N,8+COLUMN()-COLUMN($AA$8),0),"")</f>
        <v/>
      </c>
      <c r="AI149" s="62" t="str">
        <f>IFERROR(VLOOKUP($Z149,NTG_RR!$A:$P,8+COLUMN()-COLUMN($AA$8),0),"")</f>
        <v/>
      </c>
    </row>
    <row r="150" spans="27:35" x14ac:dyDescent="0.25">
      <c r="AA150" s="62" t="str">
        <f>IFERROR(VLOOKUP($Z150,NTG_RR!$A:$N,8+COLUMN()-COLUMN($AA$8),0),"")</f>
        <v/>
      </c>
      <c r="AB150" s="62" t="str">
        <f>IFERROR(VLOOKUP($Z150,NTG_RR!$A:$N,8+COLUMN()-COLUMN($AA$8),0),"")</f>
        <v/>
      </c>
      <c r="AC150" s="62" t="str">
        <f>IFERROR(VLOOKUP($Z150,NTG_RR!$A:$N,8+COLUMN()-COLUMN($AA$8),0),"")</f>
        <v/>
      </c>
      <c r="AD150" s="62" t="str">
        <f>IFERROR(VLOOKUP($Z150,NTG_RR!$A:$N,8+COLUMN()-COLUMN($AA$8),0),"")</f>
        <v/>
      </c>
      <c r="AE150" s="62" t="str">
        <f>IFERROR(VLOOKUP($Z150,NTG_RR!$A:$N,8+COLUMN()-COLUMN($AA$8),0),"")</f>
        <v/>
      </c>
      <c r="AF150" s="62" t="str">
        <f>IFERROR(VLOOKUP($Z150,NTG_RR!$A:$N,8+COLUMN()-COLUMN($AA$8),0),"")</f>
        <v/>
      </c>
      <c r="AG150" s="62" t="str">
        <f>IFERROR(VLOOKUP($Z150,NTG_RR!$A:$N,8+COLUMN()-COLUMN($AA$8),0),"")</f>
        <v/>
      </c>
      <c r="AI150" s="62" t="str">
        <f>IFERROR(VLOOKUP($Z150,NTG_RR!$A:$P,8+COLUMN()-COLUMN($AA$8),0),"")</f>
        <v/>
      </c>
    </row>
    <row r="151" spans="27:35" x14ac:dyDescent="0.25">
      <c r="AA151" s="62" t="str">
        <f>IFERROR(VLOOKUP($Z151,NTG_RR!$A:$N,8+COLUMN()-COLUMN($AA$8),0),"")</f>
        <v/>
      </c>
      <c r="AB151" s="62" t="str">
        <f>IFERROR(VLOOKUP($Z151,NTG_RR!$A:$N,8+COLUMN()-COLUMN($AA$8),0),"")</f>
        <v/>
      </c>
      <c r="AC151" s="62" t="str">
        <f>IFERROR(VLOOKUP($Z151,NTG_RR!$A:$N,8+COLUMN()-COLUMN($AA$8),0),"")</f>
        <v/>
      </c>
      <c r="AD151" s="62" t="str">
        <f>IFERROR(VLOOKUP($Z151,NTG_RR!$A:$N,8+COLUMN()-COLUMN($AA$8),0),"")</f>
        <v/>
      </c>
      <c r="AE151" s="62" t="str">
        <f>IFERROR(VLOOKUP($Z151,NTG_RR!$A:$N,8+COLUMN()-COLUMN($AA$8),0),"")</f>
        <v/>
      </c>
      <c r="AF151" s="62" t="str">
        <f>IFERROR(VLOOKUP($Z151,NTG_RR!$A:$N,8+COLUMN()-COLUMN($AA$8),0),"")</f>
        <v/>
      </c>
      <c r="AG151" s="62" t="str">
        <f>IFERROR(VLOOKUP($Z151,NTG_RR!$A:$N,8+COLUMN()-COLUMN($AA$8),0),"")</f>
        <v/>
      </c>
      <c r="AI151" s="62" t="str">
        <f>IFERROR(VLOOKUP($Z151,NTG_RR!$A:$P,8+COLUMN()-COLUMN($AA$8),0),"")</f>
        <v/>
      </c>
    </row>
    <row r="152" spans="27:35" x14ac:dyDescent="0.25">
      <c r="AA152" s="62" t="str">
        <f>IFERROR(VLOOKUP($Z152,NTG_RR!$A:$N,8+COLUMN()-COLUMN($AA$8),0),"")</f>
        <v/>
      </c>
      <c r="AB152" s="62" t="str">
        <f>IFERROR(VLOOKUP($Z152,NTG_RR!$A:$N,8+COLUMN()-COLUMN($AA$8),0),"")</f>
        <v/>
      </c>
      <c r="AC152" s="62" t="str">
        <f>IFERROR(VLOOKUP($Z152,NTG_RR!$A:$N,8+COLUMN()-COLUMN($AA$8),0),"")</f>
        <v/>
      </c>
      <c r="AD152" s="62" t="str">
        <f>IFERROR(VLOOKUP($Z152,NTG_RR!$A:$N,8+COLUMN()-COLUMN($AA$8),0),"")</f>
        <v/>
      </c>
      <c r="AE152" s="62" t="str">
        <f>IFERROR(VLOOKUP($Z152,NTG_RR!$A:$N,8+COLUMN()-COLUMN($AA$8),0),"")</f>
        <v/>
      </c>
      <c r="AF152" s="62" t="str">
        <f>IFERROR(VLOOKUP($Z152,NTG_RR!$A:$N,8+COLUMN()-COLUMN($AA$8),0),"")</f>
        <v/>
      </c>
      <c r="AG152" s="62" t="str">
        <f>IFERROR(VLOOKUP($Z152,NTG_RR!$A:$N,8+COLUMN()-COLUMN($AA$8),0),"")</f>
        <v/>
      </c>
      <c r="AI152" s="62" t="str">
        <f>IFERROR(VLOOKUP($Z152,NTG_RR!$A:$P,8+COLUMN()-COLUMN($AA$8),0),"")</f>
        <v/>
      </c>
    </row>
    <row r="153" spans="27:35" x14ac:dyDescent="0.25">
      <c r="AA153" s="62" t="str">
        <f>IFERROR(VLOOKUP($Z153,NTG_RR!$A:$N,8+COLUMN()-COLUMN($AA$8),0),"")</f>
        <v/>
      </c>
      <c r="AB153" s="62" t="str">
        <f>IFERROR(VLOOKUP($Z153,NTG_RR!$A:$N,8+COLUMN()-COLUMN($AA$8),0),"")</f>
        <v/>
      </c>
      <c r="AC153" s="62" t="str">
        <f>IFERROR(VLOOKUP($Z153,NTG_RR!$A:$N,8+COLUMN()-COLUMN($AA$8),0),"")</f>
        <v/>
      </c>
      <c r="AD153" s="62" t="str">
        <f>IFERROR(VLOOKUP($Z153,NTG_RR!$A:$N,8+COLUMN()-COLUMN($AA$8),0),"")</f>
        <v/>
      </c>
      <c r="AE153" s="62" t="str">
        <f>IFERROR(VLOOKUP($Z153,NTG_RR!$A:$N,8+COLUMN()-COLUMN($AA$8),0),"")</f>
        <v/>
      </c>
      <c r="AF153" s="62" t="str">
        <f>IFERROR(VLOOKUP($Z153,NTG_RR!$A:$N,8+COLUMN()-COLUMN($AA$8),0),"")</f>
        <v/>
      </c>
      <c r="AG153" s="62" t="str">
        <f>IFERROR(VLOOKUP($Z153,NTG_RR!$A:$N,8+COLUMN()-COLUMN($AA$8),0),"")</f>
        <v/>
      </c>
      <c r="AI153" s="62" t="str">
        <f>IFERROR(VLOOKUP($Z153,NTG_RR!$A:$P,8+COLUMN()-COLUMN($AA$8),0),"")</f>
        <v/>
      </c>
    </row>
    <row r="154" spans="27:35" x14ac:dyDescent="0.25">
      <c r="AA154" s="62" t="str">
        <f>IFERROR(VLOOKUP($Z154,NTG_RR!$A:$N,8+COLUMN()-COLUMN($AA$8),0),"")</f>
        <v/>
      </c>
      <c r="AB154" s="62" t="str">
        <f>IFERROR(VLOOKUP($Z154,NTG_RR!$A:$N,8+COLUMN()-COLUMN($AA$8),0),"")</f>
        <v/>
      </c>
      <c r="AC154" s="62" t="str">
        <f>IFERROR(VLOOKUP($Z154,NTG_RR!$A:$N,8+COLUMN()-COLUMN($AA$8),0),"")</f>
        <v/>
      </c>
      <c r="AD154" s="62" t="str">
        <f>IFERROR(VLOOKUP($Z154,NTG_RR!$A:$N,8+COLUMN()-COLUMN($AA$8),0),"")</f>
        <v/>
      </c>
      <c r="AE154" s="62" t="str">
        <f>IFERROR(VLOOKUP($Z154,NTG_RR!$A:$N,8+COLUMN()-COLUMN($AA$8),0),"")</f>
        <v/>
      </c>
      <c r="AF154" s="62" t="str">
        <f>IFERROR(VLOOKUP($Z154,NTG_RR!$A:$N,8+COLUMN()-COLUMN($AA$8),0),"")</f>
        <v/>
      </c>
      <c r="AG154" s="62" t="str">
        <f>IFERROR(VLOOKUP($Z154,NTG_RR!$A:$N,8+COLUMN()-COLUMN($AA$8),0),"")</f>
        <v/>
      </c>
      <c r="AI154" s="62" t="str">
        <f>IFERROR(VLOOKUP($Z154,NTG_RR!$A:$P,8+COLUMN()-COLUMN($AA$8),0),"")</f>
        <v/>
      </c>
    </row>
    <row r="155" spans="27:35" x14ac:dyDescent="0.25">
      <c r="AA155" s="62" t="str">
        <f>IFERROR(VLOOKUP($Z155,NTG_RR!$A:$N,8+COLUMN()-COLUMN($AA$8),0),"")</f>
        <v/>
      </c>
      <c r="AB155" s="62" t="str">
        <f>IFERROR(VLOOKUP($Z155,NTG_RR!$A:$N,8+COLUMN()-COLUMN($AA$8),0),"")</f>
        <v/>
      </c>
      <c r="AC155" s="62" t="str">
        <f>IFERROR(VLOOKUP($Z155,NTG_RR!$A:$N,8+COLUMN()-COLUMN($AA$8),0),"")</f>
        <v/>
      </c>
      <c r="AD155" s="62" t="str">
        <f>IFERROR(VLOOKUP($Z155,NTG_RR!$A:$N,8+COLUMN()-COLUMN($AA$8),0),"")</f>
        <v/>
      </c>
      <c r="AE155" s="62" t="str">
        <f>IFERROR(VLOOKUP($Z155,NTG_RR!$A:$N,8+COLUMN()-COLUMN($AA$8),0),"")</f>
        <v/>
      </c>
      <c r="AF155" s="62" t="str">
        <f>IFERROR(VLOOKUP($Z155,NTG_RR!$A:$N,8+COLUMN()-COLUMN($AA$8),0),"")</f>
        <v/>
      </c>
      <c r="AG155" s="62" t="str">
        <f>IFERROR(VLOOKUP($Z155,NTG_RR!$A:$N,8+COLUMN()-COLUMN($AA$8),0),"")</f>
        <v/>
      </c>
      <c r="AI155" s="62" t="str">
        <f>IFERROR(VLOOKUP($Z155,NTG_RR!$A:$P,8+COLUMN()-COLUMN($AA$8),0),"")</f>
        <v/>
      </c>
    </row>
    <row r="156" spans="27:35" x14ac:dyDescent="0.25">
      <c r="AA156" s="62" t="str">
        <f>IFERROR(VLOOKUP($Z156,NTG_RR!$A:$N,8+COLUMN()-COLUMN($AA$8),0),"")</f>
        <v/>
      </c>
      <c r="AB156" s="62" t="str">
        <f>IFERROR(VLOOKUP($Z156,NTG_RR!$A:$N,8+COLUMN()-COLUMN($AA$8),0),"")</f>
        <v/>
      </c>
      <c r="AC156" s="62" t="str">
        <f>IFERROR(VLOOKUP($Z156,NTG_RR!$A:$N,8+COLUMN()-COLUMN($AA$8),0),"")</f>
        <v/>
      </c>
      <c r="AD156" s="62" t="str">
        <f>IFERROR(VLOOKUP($Z156,NTG_RR!$A:$N,8+COLUMN()-COLUMN($AA$8),0),"")</f>
        <v/>
      </c>
      <c r="AE156" s="62" t="str">
        <f>IFERROR(VLOOKUP($Z156,NTG_RR!$A:$N,8+COLUMN()-COLUMN($AA$8),0),"")</f>
        <v/>
      </c>
      <c r="AF156" s="62" t="str">
        <f>IFERROR(VLOOKUP($Z156,NTG_RR!$A:$N,8+COLUMN()-COLUMN($AA$8),0),"")</f>
        <v/>
      </c>
      <c r="AG156" s="62" t="str">
        <f>IFERROR(VLOOKUP($Z156,NTG_RR!$A:$N,8+COLUMN()-COLUMN($AA$8),0),"")</f>
        <v/>
      </c>
      <c r="AI156" s="62" t="str">
        <f>IFERROR(VLOOKUP($Z156,NTG_RR!$A:$P,8+COLUMN()-COLUMN($AA$8),0),"")</f>
        <v/>
      </c>
    </row>
    <row r="157" spans="27:35" x14ac:dyDescent="0.25">
      <c r="AA157" s="62" t="str">
        <f>IFERROR(VLOOKUP($Z157,NTG_RR!$A:$N,8+COLUMN()-COLUMN($AA$8),0),"")</f>
        <v/>
      </c>
      <c r="AB157" s="62" t="str">
        <f>IFERROR(VLOOKUP($Z157,NTG_RR!$A:$N,8+COLUMN()-COLUMN($AA$8),0),"")</f>
        <v/>
      </c>
      <c r="AC157" s="62" t="str">
        <f>IFERROR(VLOOKUP($Z157,NTG_RR!$A:$N,8+COLUMN()-COLUMN($AA$8),0),"")</f>
        <v/>
      </c>
      <c r="AD157" s="62" t="str">
        <f>IFERROR(VLOOKUP($Z157,NTG_RR!$A:$N,8+COLUMN()-COLUMN($AA$8),0),"")</f>
        <v/>
      </c>
      <c r="AE157" s="62" t="str">
        <f>IFERROR(VLOOKUP($Z157,NTG_RR!$A:$N,8+COLUMN()-COLUMN($AA$8),0),"")</f>
        <v/>
      </c>
      <c r="AF157" s="62" t="str">
        <f>IFERROR(VLOOKUP($Z157,NTG_RR!$A:$N,8+COLUMN()-COLUMN($AA$8),0),"")</f>
        <v/>
      </c>
      <c r="AG157" s="62" t="str">
        <f>IFERROR(VLOOKUP($Z157,NTG_RR!$A:$N,8+COLUMN()-COLUMN($AA$8),0),"")</f>
        <v/>
      </c>
      <c r="AI157" s="62" t="str">
        <f>IFERROR(VLOOKUP($Z157,NTG_RR!$A:$P,8+COLUMN()-COLUMN($AA$8),0),"")</f>
        <v/>
      </c>
    </row>
    <row r="158" spans="27:35" x14ac:dyDescent="0.25">
      <c r="AA158" s="62" t="str">
        <f>IFERROR(VLOOKUP($Z158,NTG_RR!$A:$N,8+COLUMN()-COLUMN($AA$8),0),"")</f>
        <v/>
      </c>
      <c r="AB158" s="62" t="str">
        <f>IFERROR(VLOOKUP($Z158,NTG_RR!$A:$N,8+COLUMN()-COLUMN($AA$8),0),"")</f>
        <v/>
      </c>
      <c r="AC158" s="62" t="str">
        <f>IFERROR(VLOOKUP($Z158,NTG_RR!$A:$N,8+COLUMN()-COLUMN($AA$8),0),"")</f>
        <v/>
      </c>
      <c r="AD158" s="62" t="str">
        <f>IFERROR(VLOOKUP($Z158,NTG_RR!$A:$N,8+COLUMN()-COLUMN($AA$8),0),"")</f>
        <v/>
      </c>
      <c r="AE158" s="62" t="str">
        <f>IFERROR(VLOOKUP($Z158,NTG_RR!$A:$N,8+COLUMN()-COLUMN($AA$8),0),"")</f>
        <v/>
      </c>
      <c r="AF158" s="62" t="str">
        <f>IFERROR(VLOOKUP($Z158,NTG_RR!$A:$N,8+COLUMN()-COLUMN($AA$8),0),"")</f>
        <v/>
      </c>
      <c r="AG158" s="62" t="str">
        <f>IFERROR(VLOOKUP($Z158,NTG_RR!$A:$N,8+COLUMN()-COLUMN($AA$8),0),"")</f>
        <v/>
      </c>
      <c r="AI158" s="62" t="str">
        <f>IFERROR(VLOOKUP($Z158,NTG_RR!$A:$P,8+COLUMN()-COLUMN($AA$8),0),"")</f>
        <v/>
      </c>
    </row>
    <row r="159" spans="27:35" x14ac:dyDescent="0.25">
      <c r="AA159" s="62" t="str">
        <f>IFERROR(VLOOKUP($Z159,NTG_RR!$A:$N,8+COLUMN()-COLUMN($AA$8),0),"")</f>
        <v/>
      </c>
      <c r="AB159" s="62" t="str">
        <f>IFERROR(VLOOKUP($Z159,NTG_RR!$A:$N,8+COLUMN()-COLUMN($AA$8),0),"")</f>
        <v/>
      </c>
      <c r="AC159" s="62" t="str">
        <f>IFERROR(VLOOKUP($Z159,NTG_RR!$A:$N,8+COLUMN()-COLUMN($AA$8),0),"")</f>
        <v/>
      </c>
      <c r="AD159" s="62" t="str">
        <f>IFERROR(VLOOKUP($Z159,NTG_RR!$A:$N,8+COLUMN()-COLUMN($AA$8),0),"")</f>
        <v/>
      </c>
      <c r="AE159" s="62" t="str">
        <f>IFERROR(VLOOKUP($Z159,NTG_RR!$A:$N,8+COLUMN()-COLUMN($AA$8),0),"")</f>
        <v/>
      </c>
      <c r="AF159" s="62" t="str">
        <f>IFERROR(VLOOKUP($Z159,NTG_RR!$A:$N,8+COLUMN()-COLUMN($AA$8),0),"")</f>
        <v/>
      </c>
      <c r="AG159" s="62" t="str">
        <f>IFERROR(VLOOKUP($Z159,NTG_RR!$A:$N,8+COLUMN()-COLUMN($AA$8),0),"")</f>
        <v/>
      </c>
      <c r="AI159" s="62" t="str">
        <f>IFERROR(VLOOKUP($Z159,NTG_RR!$A:$P,8+COLUMN()-COLUMN($AA$8),0),"")</f>
        <v/>
      </c>
    </row>
    <row r="160" spans="27:35" x14ac:dyDescent="0.25">
      <c r="AA160" s="62" t="str">
        <f>IFERROR(VLOOKUP($Z160,NTG_RR!$A:$N,8+COLUMN()-COLUMN($AA$8),0),"")</f>
        <v/>
      </c>
      <c r="AB160" s="62" t="str">
        <f>IFERROR(VLOOKUP($Z160,NTG_RR!$A:$N,8+COLUMN()-COLUMN($AA$8),0),"")</f>
        <v/>
      </c>
      <c r="AC160" s="62" t="str">
        <f>IFERROR(VLOOKUP($Z160,NTG_RR!$A:$N,8+COLUMN()-COLUMN($AA$8),0),"")</f>
        <v/>
      </c>
      <c r="AD160" s="62" t="str">
        <f>IFERROR(VLOOKUP($Z160,NTG_RR!$A:$N,8+COLUMN()-COLUMN($AA$8),0),"")</f>
        <v/>
      </c>
      <c r="AE160" s="62" t="str">
        <f>IFERROR(VLOOKUP($Z160,NTG_RR!$A:$N,8+COLUMN()-COLUMN($AA$8),0),"")</f>
        <v/>
      </c>
      <c r="AF160" s="62" t="str">
        <f>IFERROR(VLOOKUP($Z160,NTG_RR!$A:$N,8+COLUMN()-COLUMN($AA$8),0),"")</f>
        <v/>
      </c>
      <c r="AG160" s="62" t="str">
        <f>IFERROR(VLOOKUP($Z160,NTG_RR!$A:$N,8+COLUMN()-COLUMN($AA$8),0),"")</f>
        <v/>
      </c>
      <c r="AI160" s="62" t="str">
        <f>IFERROR(VLOOKUP($Z160,NTG_RR!$A:$P,8+COLUMN()-COLUMN($AA$8),0),"")</f>
        <v/>
      </c>
    </row>
    <row r="161" spans="27:35" x14ac:dyDescent="0.25">
      <c r="AA161" s="62" t="str">
        <f>IFERROR(VLOOKUP($Z161,NTG_RR!$A:$N,8+COLUMN()-COLUMN($AA$8),0),"")</f>
        <v/>
      </c>
      <c r="AB161" s="62" t="str">
        <f>IFERROR(VLOOKUP($Z161,NTG_RR!$A:$N,8+COLUMN()-COLUMN($AA$8),0),"")</f>
        <v/>
      </c>
      <c r="AC161" s="62" t="str">
        <f>IFERROR(VLOOKUP($Z161,NTG_RR!$A:$N,8+COLUMN()-COLUMN($AA$8),0),"")</f>
        <v/>
      </c>
      <c r="AD161" s="62" t="str">
        <f>IFERROR(VLOOKUP($Z161,NTG_RR!$A:$N,8+COLUMN()-COLUMN($AA$8),0),"")</f>
        <v/>
      </c>
      <c r="AE161" s="62" t="str">
        <f>IFERROR(VLOOKUP($Z161,NTG_RR!$A:$N,8+COLUMN()-COLUMN($AA$8),0),"")</f>
        <v/>
      </c>
      <c r="AF161" s="62" t="str">
        <f>IFERROR(VLOOKUP($Z161,NTG_RR!$A:$N,8+COLUMN()-COLUMN($AA$8),0),"")</f>
        <v/>
      </c>
      <c r="AG161" s="62" t="str">
        <f>IFERROR(VLOOKUP($Z161,NTG_RR!$A:$N,8+COLUMN()-COLUMN($AA$8),0),"")</f>
        <v/>
      </c>
      <c r="AI161" s="62" t="str">
        <f>IFERROR(VLOOKUP($Z161,NTG_RR!$A:$P,8+COLUMN()-COLUMN($AA$8),0),"")</f>
        <v/>
      </c>
    </row>
    <row r="162" spans="27:35" x14ac:dyDescent="0.25">
      <c r="AA162" s="62" t="str">
        <f>IFERROR(VLOOKUP($Z162,NTG_RR!$A:$N,8+COLUMN()-COLUMN($AA$8),0),"")</f>
        <v/>
      </c>
      <c r="AB162" s="62" t="str">
        <f>IFERROR(VLOOKUP($Z162,NTG_RR!$A:$N,8+COLUMN()-COLUMN($AA$8),0),"")</f>
        <v/>
      </c>
      <c r="AC162" s="62" t="str">
        <f>IFERROR(VLOOKUP($Z162,NTG_RR!$A:$N,8+COLUMN()-COLUMN($AA$8),0),"")</f>
        <v/>
      </c>
      <c r="AD162" s="62" t="str">
        <f>IFERROR(VLOOKUP($Z162,NTG_RR!$A:$N,8+COLUMN()-COLUMN($AA$8),0),"")</f>
        <v/>
      </c>
      <c r="AE162" s="62" t="str">
        <f>IFERROR(VLOOKUP($Z162,NTG_RR!$A:$N,8+COLUMN()-COLUMN($AA$8),0),"")</f>
        <v/>
      </c>
      <c r="AF162" s="62" t="str">
        <f>IFERROR(VLOOKUP($Z162,NTG_RR!$A:$N,8+COLUMN()-COLUMN($AA$8),0),"")</f>
        <v/>
      </c>
      <c r="AG162" s="62" t="str">
        <f>IFERROR(VLOOKUP($Z162,NTG_RR!$A:$N,8+COLUMN()-COLUMN($AA$8),0),"")</f>
        <v/>
      </c>
      <c r="AI162" s="62" t="str">
        <f>IFERROR(VLOOKUP($Z162,NTG_RR!$A:$P,8+COLUMN()-COLUMN($AA$8),0),"")</f>
        <v/>
      </c>
    </row>
    <row r="163" spans="27:35" x14ac:dyDescent="0.25">
      <c r="AA163" s="62" t="str">
        <f>IFERROR(VLOOKUP($Z163,NTG_RR!$A:$N,8+COLUMN()-COLUMN($AA$8),0),"")</f>
        <v/>
      </c>
      <c r="AB163" s="62" t="str">
        <f>IFERROR(VLOOKUP($Z163,NTG_RR!$A:$N,8+COLUMN()-COLUMN($AA$8),0),"")</f>
        <v/>
      </c>
      <c r="AC163" s="62" t="str">
        <f>IFERROR(VLOOKUP($Z163,NTG_RR!$A:$N,8+COLUMN()-COLUMN($AA$8),0),"")</f>
        <v/>
      </c>
      <c r="AD163" s="62" t="str">
        <f>IFERROR(VLOOKUP($Z163,NTG_RR!$A:$N,8+COLUMN()-COLUMN($AA$8),0),"")</f>
        <v/>
      </c>
      <c r="AE163" s="62" t="str">
        <f>IFERROR(VLOOKUP($Z163,NTG_RR!$A:$N,8+COLUMN()-COLUMN($AA$8),0),"")</f>
        <v/>
      </c>
      <c r="AF163" s="62" t="str">
        <f>IFERROR(VLOOKUP($Z163,NTG_RR!$A:$N,8+COLUMN()-COLUMN($AA$8),0),"")</f>
        <v/>
      </c>
      <c r="AG163" s="62" t="str">
        <f>IFERROR(VLOOKUP($Z163,NTG_RR!$A:$N,8+COLUMN()-COLUMN($AA$8),0),"")</f>
        <v/>
      </c>
      <c r="AI163" s="62" t="str">
        <f>IFERROR(VLOOKUP($Z163,NTG_RR!$A:$P,8+COLUMN()-COLUMN($AA$8),0),"")</f>
        <v/>
      </c>
    </row>
    <row r="164" spans="27:35" x14ac:dyDescent="0.25">
      <c r="AA164" s="62" t="str">
        <f>IFERROR(VLOOKUP($Z164,NTG_RR!$A:$N,8+COLUMN()-COLUMN($AA$8),0),"")</f>
        <v/>
      </c>
      <c r="AB164" s="62" t="str">
        <f>IFERROR(VLOOKUP($Z164,NTG_RR!$A:$N,8+COLUMN()-COLUMN($AA$8),0),"")</f>
        <v/>
      </c>
      <c r="AC164" s="62" t="str">
        <f>IFERROR(VLOOKUP($Z164,NTG_RR!$A:$N,8+COLUMN()-COLUMN($AA$8),0),"")</f>
        <v/>
      </c>
      <c r="AD164" s="62" t="str">
        <f>IFERROR(VLOOKUP($Z164,NTG_RR!$A:$N,8+COLUMN()-COLUMN($AA$8),0),"")</f>
        <v/>
      </c>
      <c r="AE164" s="62" t="str">
        <f>IFERROR(VLOOKUP($Z164,NTG_RR!$A:$N,8+COLUMN()-COLUMN($AA$8),0),"")</f>
        <v/>
      </c>
      <c r="AF164" s="62" t="str">
        <f>IFERROR(VLOOKUP($Z164,NTG_RR!$A:$N,8+COLUMN()-COLUMN($AA$8),0),"")</f>
        <v/>
      </c>
      <c r="AG164" s="62" t="str">
        <f>IFERROR(VLOOKUP($Z164,NTG_RR!$A:$N,8+COLUMN()-COLUMN($AA$8),0),"")</f>
        <v/>
      </c>
      <c r="AI164" s="62" t="str">
        <f>IFERROR(VLOOKUP($Z164,NTG_RR!$A:$P,8+COLUMN()-COLUMN($AA$8),0),"")</f>
        <v/>
      </c>
    </row>
    <row r="165" spans="27:35" x14ac:dyDescent="0.25">
      <c r="AA165" s="62" t="str">
        <f>IFERROR(VLOOKUP($Z165,NTG_RR!$A:$N,8+COLUMN()-COLUMN($AA$8),0),"")</f>
        <v/>
      </c>
      <c r="AB165" s="62" t="str">
        <f>IFERROR(VLOOKUP($Z165,NTG_RR!$A:$N,8+COLUMN()-COLUMN($AA$8),0),"")</f>
        <v/>
      </c>
      <c r="AC165" s="62" t="str">
        <f>IFERROR(VLOOKUP($Z165,NTG_RR!$A:$N,8+COLUMN()-COLUMN($AA$8),0),"")</f>
        <v/>
      </c>
      <c r="AD165" s="62" t="str">
        <f>IFERROR(VLOOKUP($Z165,NTG_RR!$A:$N,8+COLUMN()-COLUMN($AA$8),0),"")</f>
        <v/>
      </c>
      <c r="AE165" s="62" t="str">
        <f>IFERROR(VLOOKUP($Z165,NTG_RR!$A:$N,8+COLUMN()-COLUMN($AA$8),0),"")</f>
        <v/>
      </c>
      <c r="AF165" s="62" t="str">
        <f>IFERROR(VLOOKUP($Z165,NTG_RR!$A:$N,8+COLUMN()-COLUMN($AA$8),0),"")</f>
        <v/>
      </c>
      <c r="AG165" s="62" t="str">
        <f>IFERROR(VLOOKUP($Z165,NTG_RR!$A:$N,8+COLUMN()-COLUMN($AA$8),0),"")</f>
        <v/>
      </c>
      <c r="AI165" s="62" t="str">
        <f>IFERROR(VLOOKUP($Z165,NTG_RR!$A:$P,8+COLUMN()-COLUMN($AA$8),0),"")</f>
        <v/>
      </c>
    </row>
    <row r="166" spans="27:35" x14ac:dyDescent="0.25">
      <c r="AA166" s="62" t="str">
        <f>IFERROR(VLOOKUP($Z166,NTG_RR!$A:$N,8+COLUMN()-COLUMN($AA$8),0),"")</f>
        <v/>
      </c>
      <c r="AB166" s="62" t="str">
        <f>IFERROR(VLOOKUP($Z166,NTG_RR!$A:$N,8+COLUMN()-COLUMN($AA$8),0),"")</f>
        <v/>
      </c>
      <c r="AC166" s="62" t="str">
        <f>IFERROR(VLOOKUP($Z166,NTG_RR!$A:$N,8+COLUMN()-COLUMN($AA$8),0),"")</f>
        <v/>
      </c>
      <c r="AD166" s="62" t="str">
        <f>IFERROR(VLOOKUP($Z166,NTG_RR!$A:$N,8+COLUMN()-COLUMN($AA$8),0),"")</f>
        <v/>
      </c>
      <c r="AE166" s="62" t="str">
        <f>IFERROR(VLOOKUP($Z166,NTG_RR!$A:$N,8+COLUMN()-COLUMN($AA$8),0),"")</f>
        <v/>
      </c>
      <c r="AF166" s="62" t="str">
        <f>IFERROR(VLOOKUP($Z166,NTG_RR!$A:$N,8+COLUMN()-COLUMN($AA$8),0),"")</f>
        <v/>
      </c>
      <c r="AG166" s="62" t="str">
        <f>IFERROR(VLOOKUP($Z166,NTG_RR!$A:$N,8+COLUMN()-COLUMN($AA$8),0),"")</f>
        <v/>
      </c>
      <c r="AI166" s="62" t="str">
        <f>IFERROR(VLOOKUP($Z166,NTG_RR!$A:$P,8+COLUMN()-COLUMN($AA$8),0),"")</f>
        <v/>
      </c>
    </row>
    <row r="167" spans="27:35" x14ac:dyDescent="0.25">
      <c r="AA167" s="62" t="str">
        <f>IFERROR(VLOOKUP($Z167,NTG_RR!$A:$N,8+COLUMN()-COLUMN($AA$8),0),"")</f>
        <v/>
      </c>
      <c r="AB167" s="62" t="str">
        <f>IFERROR(VLOOKUP($Z167,NTG_RR!$A:$N,8+COLUMN()-COLUMN($AA$8),0),"")</f>
        <v/>
      </c>
      <c r="AC167" s="62" t="str">
        <f>IFERROR(VLOOKUP($Z167,NTG_RR!$A:$N,8+COLUMN()-COLUMN($AA$8),0),"")</f>
        <v/>
      </c>
      <c r="AD167" s="62" t="str">
        <f>IFERROR(VLOOKUP($Z167,NTG_RR!$A:$N,8+COLUMN()-COLUMN($AA$8),0),"")</f>
        <v/>
      </c>
      <c r="AE167" s="62" t="str">
        <f>IFERROR(VLOOKUP($Z167,NTG_RR!$A:$N,8+COLUMN()-COLUMN($AA$8),0),"")</f>
        <v/>
      </c>
      <c r="AF167" s="62" t="str">
        <f>IFERROR(VLOOKUP($Z167,NTG_RR!$A:$N,8+COLUMN()-COLUMN($AA$8),0),"")</f>
        <v/>
      </c>
      <c r="AG167" s="62" t="str">
        <f>IFERROR(VLOOKUP($Z167,NTG_RR!$A:$N,8+COLUMN()-COLUMN($AA$8),0),"")</f>
        <v/>
      </c>
      <c r="AI167" s="62" t="str">
        <f>IFERROR(VLOOKUP($Z167,NTG_RR!$A:$P,8+COLUMN()-COLUMN($AA$8),0),"")</f>
        <v/>
      </c>
    </row>
    <row r="168" spans="27:35" x14ac:dyDescent="0.25">
      <c r="AA168" s="62" t="str">
        <f>IFERROR(VLOOKUP($Z168,NTG_RR!$A:$N,8+COLUMN()-COLUMN($AA$8),0),"")</f>
        <v/>
      </c>
      <c r="AB168" s="62" t="str">
        <f>IFERROR(VLOOKUP($Z168,NTG_RR!$A:$N,8+COLUMN()-COLUMN($AA$8),0),"")</f>
        <v/>
      </c>
      <c r="AC168" s="62" t="str">
        <f>IFERROR(VLOOKUP($Z168,NTG_RR!$A:$N,8+COLUMN()-COLUMN($AA$8),0),"")</f>
        <v/>
      </c>
      <c r="AD168" s="62" t="str">
        <f>IFERROR(VLOOKUP($Z168,NTG_RR!$A:$N,8+COLUMN()-COLUMN($AA$8),0),"")</f>
        <v/>
      </c>
      <c r="AE168" s="62" t="str">
        <f>IFERROR(VLOOKUP($Z168,NTG_RR!$A:$N,8+COLUMN()-COLUMN($AA$8),0),"")</f>
        <v/>
      </c>
      <c r="AF168" s="62" t="str">
        <f>IFERROR(VLOOKUP($Z168,NTG_RR!$A:$N,8+COLUMN()-COLUMN($AA$8),0),"")</f>
        <v/>
      </c>
      <c r="AG168" s="62" t="str">
        <f>IFERROR(VLOOKUP($Z168,NTG_RR!$A:$N,8+COLUMN()-COLUMN($AA$8),0),"")</f>
        <v/>
      </c>
      <c r="AI168" s="62" t="str">
        <f>IFERROR(VLOOKUP($Z168,NTG_RR!$A:$P,8+COLUMN()-COLUMN($AA$8),0),"")</f>
        <v/>
      </c>
    </row>
    <row r="169" spans="27:35" x14ac:dyDescent="0.25">
      <c r="AA169" s="62" t="str">
        <f>IFERROR(VLOOKUP($Z169,NTG_RR!$A:$N,8+COLUMN()-COLUMN($AA$8),0),"")</f>
        <v/>
      </c>
      <c r="AB169" s="62" t="str">
        <f>IFERROR(VLOOKUP($Z169,NTG_RR!$A:$N,8+COLUMN()-COLUMN($AA$8),0),"")</f>
        <v/>
      </c>
      <c r="AC169" s="62" t="str">
        <f>IFERROR(VLOOKUP($Z169,NTG_RR!$A:$N,8+COLUMN()-COLUMN($AA$8),0),"")</f>
        <v/>
      </c>
      <c r="AD169" s="62" t="str">
        <f>IFERROR(VLOOKUP($Z169,NTG_RR!$A:$N,8+COLUMN()-COLUMN($AA$8),0),"")</f>
        <v/>
      </c>
      <c r="AE169" s="62" t="str">
        <f>IFERROR(VLOOKUP($Z169,NTG_RR!$A:$N,8+COLUMN()-COLUMN($AA$8),0),"")</f>
        <v/>
      </c>
      <c r="AF169" s="62" t="str">
        <f>IFERROR(VLOOKUP($Z169,NTG_RR!$A:$N,8+COLUMN()-COLUMN($AA$8),0),"")</f>
        <v/>
      </c>
      <c r="AG169" s="62" t="str">
        <f>IFERROR(VLOOKUP($Z169,NTG_RR!$A:$N,8+COLUMN()-COLUMN($AA$8),0),"")</f>
        <v/>
      </c>
      <c r="AI169" s="62" t="str">
        <f>IFERROR(VLOOKUP($Z169,NTG_RR!$A:$P,8+COLUMN()-COLUMN($AA$8),0),"")</f>
        <v/>
      </c>
    </row>
    <row r="170" spans="27:35" x14ac:dyDescent="0.25">
      <c r="AA170" s="62" t="str">
        <f>IFERROR(VLOOKUP($Z170,NTG_RR!$A:$N,8+COLUMN()-COLUMN($AA$8),0),"")</f>
        <v/>
      </c>
      <c r="AB170" s="62" t="str">
        <f>IFERROR(VLOOKUP($Z170,NTG_RR!$A:$N,8+COLUMN()-COLUMN($AA$8),0),"")</f>
        <v/>
      </c>
      <c r="AC170" s="62" t="str">
        <f>IFERROR(VLOOKUP($Z170,NTG_RR!$A:$N,8+COLUMN()-COLUMN($AA$8),0),"")</f>
        <v/>
      </c>
      <c r="AD170" s="62" t="str">
        <f>IFERROR(VLOOKUP($Z170,NTG_RR!$A:$N,8+COLUMN()-COLUMN($AA$8),0),"")</f>
        <v/>
      </c>
      <c r="AE170" s="62" t="str">
        <f>IFERROR(VLOOKUP($Z170,NTG_RR!$A:$N,8+COLUMN()-COLUMN($AA$8),0),"")</f>
        <v/>
      </c>
      <c r="AF170" s="62" t="str">
        <f>IFERROR(VLOOKUP($Z170,NTG_RR!$A:$N,8+COLUMN()-COLUMN($AA$8),0),"")</f>
        <v/>
      </c>
      <c r="AG170" s="62" t="str">
        <f>IFERROR(VLOOKUP($Z170,NTG_RR!$A:$N,8+COLUMN()-COLUMN($AA$8),0),"")</f>
        <v/>
      </c>
      <c r="AI170" s="62" t="str">
        <f>IFERROR(VLOOKUP($Z170,NTG_RR!$A:$P,8+COLUMN()-COLUMN($AA$8),0),"")</f>
        <v/>
      </c>
    </row>
    <row r="171" spans="27:35" x14ac:dyDescent="0.25">
      <c r="AA171" s="62" t="str">
        <f>IFERROR(VLOOKUP($Z171,NTG_RR!$A:$N,8+COLUMN()-COLUMN($AA$8),0),"")</f>
        <v/>
      </c>
      <c r="AB171" s="62" t="str">
        <f>IFERROR(VLOOKUP($Z171,NTG_RR!$A:$N,8+COLUMN()-COLUMN($AA$8),0),"")</f>
        <v/>
      </c>
      <c r="AC171" s="62" t="str">
        <f>IFERROR(VLOOKUP($Z171,NTG_RR!$A:$N,8+COLUMN()-COLUMN($AA$8),0),"")</f>
        <v/>
      </c>
      <c r="AD171" s="62" t="str">
        <f>IFERROR(VLOOKUP($Z171,NTG_RR!$A:$N,8+COLUMN()-COLUMN($AA$8),0),"")</f>
        <v/>
      </c>
      <c r="AE171" s="62" t="str">
        <f>IFERROR(VLOOKUP($Z171,NTG_RR!$A:$N,8+COLUMN()-COLUMN($AA$8),0),"")</f>
        <v/>
      </c>
      <c r="AF171" s="62" t="str">
        <f>IFERROR(VLOOKUP($Z171,NTG_RR!$A:$N,8+COLUMN()-COLUMN($AA$8),0),"")</f>
        <v/>
      </c>
      <c r="AG171" s="62" t="str">
        <f>IFERROR(VLOOKUP($Z171,NTG_RR!$A:$N,8+COLUMN()-COLUMN($AA$8),0),"")</f>
        <v/>
      </c>
      <c r="AI171" s="62" t="str">
        <f>IFERROR(VLOOKUP($Z171,NTG_RR!$A:$P,8+COLUMN()-COLUMN($AA$8),0),"")</f>
        <v/>
      </c>
    </row>
    <row r="172" spans="27:35" x14ac:dyDescent="0.25">
      <c r="AA172" s="62" t="str">
        <f>IFERROR(VLOOKUP($Z172,NTG_RR!$A:$N,8+COLUMN()-COLUMN($AA$8),0),"")</f>
        <v/>
      </c>
      <c r="AB172" s="62" t="str">
        <f>IFERROR(VLOOKUP($Z172,NTG_RR!$A:$N,8+COLUMN()-COLUMN($AA$8),0),"")</f>
        <v/>
      </c>
      <c r="AC172" s="62" t="str">
        <f>IFERROR(VLOOKUP($Z172,NTG_RR!$A:$N,8+COLUMN()-COLUMN($AA$8),0),"")</f>
        <v/>
      </c>
      <c r="AD172" s="62" t="str">
        <f>IFERROR(VLOOKUP($Z172,NTG_RR!$A:$N,8+COLUMN()-COLUMN($AA$8),0),"")</f>
        <v/>
      </c>
      <c r="AE172" s="62" t="str">
        <f>IFERROR(VLOOKUP($Z172,NTG_RR!$A:$N,8+COLUMN()-COLUMN($AA$8),0),"")</f>
        <v/>
      </c>
      <c r="AF172" s="62" t="str">
        <f>IFERROR(VLOOKUP($Z172,NTG_RR!$A:$N,8+COLUMN()-COLUMN($AA$8),0),"")</f>
        <v/>
      </c>
      <c r="AG172" s="62" t="str">
        <f>IFERROR(VLOOKUP($Z172,NTG_RR!$A:$N,8+COLUMN()-COLUMN($AA$8),0),"")</f>
        <v/>
      </c>
      <c r="AI172" s="62" t="str">
        <f>IFERROR(VLOOKUP($Z172,NTG_RR!$A:$P,8+COLUMN()-COLUMN($AA$8),0),"")</f>
        <v/>
      </c>
    </row>
    <row r="173" spans="27:35" x14ac:dyDescent="0.25">
      <c r="AA173" s="62" t="str">
        <f>IFERROR(VLOOKUP($Z173,NTG_RR!$A:$N,8+COLUMN()-COLUMN($AA$8),0),"")</f>
        <v/>
      </c>
      <c r="AB173" s="62" t="str">
        <f>IFERROR(VLOOKUP($Z173,NTG_RR!$A:$N,8+COLUMN()-COLUMN($AA$8),0),"")</f>
        <v/>
      </c>
      <c r="AC173" s="62" t="str">
        <f>IFERROR(VLOOKUP($Z173,NTG_RR!$A:$N,8+COLUMN()-COLUMN($AA$8),0),"")</f>
        <v/>
      </c>
      <c r="AD173" s="62" t="str">
        <f>IFERROR(VLOOKUP($Z173,NTG_RR!$A:$N,8+COLUMN()-COLUMN($AA$8),0),"")</f>
        <v/>
      </c>
      <c r="AE173" s="62" t="str">
        <f>IFERROR(VLOOKUP($Z173,NTG_RR!$A:$N,8+COLUMN()-COLUMN($AA$8),0),"")</f>
        <v/>
      </c>
      <c r="AF173" s="62" t="str">
        <f>IFERROR(VLOOKUP($Z173,NTG_RR!$A:$N,8+COLUMN()-COLUMN($AA$8),0),"")</f>
        <v/>
      </c>
      <c r="AG173" s="62" t="str">
        <f>IFERROR(VLOOKUP($Z173,NTG_RR!$A:$N,8+COLUMN()-COLUMN($AA$8),0),"")</f>
        <v/>
      </c>
      <c r="AI173" s="62" t="str">
        <f>IFERROR(VLOOKUP($Z173,NTG_RR!$A:$P,8+COLUMN()-COLUMN($AA$8),0),"")</f>
        <v/>
      </c>
    </row>
    <row r="174" spans="27:35" x14ac:dyDescent="0.25">
      <c r="AA174" s="62" t="str">
        <f>IFERROR(VLOOKUP($Z174,NTG_RR!$A:$N,8+COLUMN()-COLUMN($AA$8),0),"")</f>
        <v/>
      </c>
      <c r="AB174" s="62" t="str">
        <f>IFERROR(VLOOKUP($Z174,NTG_RR!$A:$N,8+COLUMN()-COLUMN($AA$8),0),"")</f>
        <v/>
      </c>
      <c r="AC174" s="62" t="str">
        <f>IFERROR(VLOOKUP($Z174,NTG_RR!$A:$N,8+COLUMN()-COLUMN($AA$8),0),"")</f>
        <v/>
      </c>
      <c r="AD174" s="62" t="str">
        <f>IFERROR(VLOOKUP($Z174,NTG_RR!$A:$N,8+COLUMN()-COLUMN($AA$8),0),"")</f>
        <v/>
      </c>
      <c r="AE174" s="62" t="str">
        <f>IFERROR(VLOOKUP($Z174,NTG_RR!$A:$N,8+COLUMN()-COLUMN($AA$8),0),"")</f>
        <v/>
      </c>
      <c r="AF174" s="62" t="str">
        <f>IFERROR(VLOOKUP($Z174,NTG_RR!$A:$N,8+COLUMN()-COLUMN($AA$8),0),"")</f>
        <v/>
      </c>
      <c r="AG174" s="62" t="str">
        <f>IFERROR(VLOOKUP($Z174,NTG_RR!$A:$N,8+COLUMN()-COLUMN($AA$8),0),"")</f>
        <v/>
      </c>
      <c r="AI174" s="62" t="str">
        <f>IFERROR(VLOOKUP($Z174,NTG_RR!$A:$P,8+COLUMN()-COLUMN($AA$8),0),"")</f>
        <v/>
      </c>
    </row>
    <row r="175" spans="27:35" x14ac:dyDescent="0.25">
      <c r="AA175" s="62" t="str">
        <f>IFERROR(VLOOKUP($Z175,NTG_RR!$A:$N,8+COLUMN()-COLUMN($AA$8),0),"")</f>
        <v/>
      </c>
      <c r="AB175" s="62" t="str">
        <f>IFERROR(VLOOKUP($Z175,NTG_RR!$A:$N,8+COLUMN()-COLUMN($AA$8),0),"")</f>
        <v/>
      </c>
      <c r="AC175" s="62" t="str">
        <f>IFERROR(VLOOKUP($Z175,NTG_RR!$A:$N,8+COLUMN()-COLUMN($AA$8),0),"")</f>
        <v/>
      </c>
      <c r="AD175" s="62" t="str">
        <f>IFERROR(VLOOKUP($Z175,NTG_RR!$A:$N,8+COLUMN()-COLUMN($AA$8),0),"")</f>
        <v/>
      </c>
      <c r="AE175" s="62" t="str">
        <f>IFERROR(VLOOKUP($Z175,NTG_RR!$A:$N,8+COLUMN()-COLUMN($AA$8),0),"")</f>
        <v/>
      </c>
      <c r="AF175" s="62" t="str">
        <f>IFERROR(VLOOKUP($Z175,NTG_RR!$A:$N,8+COLUMN()-COLUMN($AA$8),0),"")</f>
        <v/>
      </c>
      <c r="AG175" s="62" t="str">
        <f>IFERROR(VLOOKUP($Z175,NTG_RR!$A:$N,8+COLUMN()-COLUMN($AA$8),0),"")</f>
        <v/>
      </c>
      <c r="AI175" s="62" t="str">
        <f>IFERROR(VLOOKUP($Z175,NTG_RR!$A:$P,8+COLUMN()-COLUMN($AA$8),0),"")</f>
        <v/>
      </c>
    </row>
    <row r="176" spans="27:35" x14ac:dyDescent="0.25">
      <c r="AA176" s="62" t="str">
        <f>IFERROR(VLOOKUP($Z176,NTG_RR!$A:$N,8+COLUMN()-COLUMN($AA$8),0),"")</f>
        <v/>
      </c>
      <c r="AB176" s="62" t="str">
        <f>IFERROR(VLOOKUP($Z176,NTG_RR!$A:$N,8+COLUMN()-COLUMN($AA$8),0),"")</f>
        <v/>
      </c>
      <c r="AC176" s="62" t="str">
        <f>IFERROR(VLOOKUP($Z176,NTG_RR!$A:$N,8+COLUMN()-COLUMN($AA$8),0),"")</f>
        <v/>
      </c>
      <c r="AD176" s="62" t="str">
        <f>IFERROR(VLOOKUP($Z176,NTG_RR!$A:$N,8+COLUMN()-COLUMN($AA$8),0),"")</f>
        <v/>
      </c>
      <c r="AE176" s="62" t="str">
        <f>IFERROR(VLOOKUP($Z176,NTG_RR!$A:$N,8+COLUMN()-COLUMN($AA$8),0),"")</f>
        <v/>
      </c>
      <c r="AF176" s="62" t="str">
        <f>IFERROR(VLOOKUP($Z176,NTG_RR!$A:$N,8+COLUMN()-COLUMN($AA$8),0),"")</f>
        <v/>
      </c>
      <c r="AG176" s="62" t="str">
        <f>IFERROR(VLOOKUP($Z176,NTG_RR!$A:$N,8+COLUMN()-COLUMN($AA$8),0),"")</f>
        <v/>
      </c>
      <c r="AI176" s="62" t="str">
        <f>IFERROR(VLOOKUP($Z176,NTG_RR!$A:$P,8+COLUMN()-COLUMN($AA$8),0),"")</f>
        <v/>
      </c>
    </row>
    <row r="177" spans="27:35" x14ac:dyDescent="0.25">
      <c r="AA177" s="62" t="str">
        <f>IFERROR(VLOOKUP($Z177,NTG_RR!$A:$N,8+COLUMN()-COLUMN($AA$8),0),"")</f>
        <v/>
      </c>
      <c r="AB177" s="62" t="str">
        <f>IFERROR(VLOOKUP($Z177,NTG_RR!$A:$N,8+COLUMN()-COLUMN($AA$8),0),"")</f>
        <v/>
      </c>
      <c r="AC177" s="62" t="str">
        <f>IFERROR(VLOOKUP($Z177,NTG_RR!$A:$N,8+COLUMN()-COLUMN($AA$8),0),"")</f>
        <v/>
      </c>
      <c r="AD177" s="62" t="str">
        <f>IFERROR(VLOOKUP($Z177,NTG_RR!$A:$N,8+COLUMN()-COLUMN($AA$8),0),"")</f>
        <v/>
      </c>
      <c r="AE177" s="62" t="str">
        <f>IFERROR(VLOOKUP($Z177,NTG_RR!$A:$N,8+COLUMN()-COLUMN($AA$8),0),"")</f>
        <v/>
      </c>
      <c r="AF177" s="62" t="str">
        <f>IFERROR(VLOOKUP($Z177,NTG_RR!$A:$N,8+COLUMN()-COLUMN($AA$8),0),"")</f>
        <v/>
      </c>
      <c r="AG177" s="62" t="str">
        <f>IFERROR(VLOOKUP($Z177,NTG_RR!$A:$N,8+COLUMN()-COLUMN($AA$8),0),"")</f>
        <v/>
      </c>
      <c r="AI177" s="62" t="str">
        <f>IFERROR(VLOOKUP($Z177,NTG_RR!$A:$P,8+COLUMN()-COLUMN($AA$8),0),"")</f>
        <v/>
      </c>
    </row>
    <row r="178" spans="27:35" x14ac:dyDescent="0.25">
      <c r="AA178" s="62" t="str">
        <f>IFERROR(VLOOKUP($Z178,NTG_RR!$A:$N,8+COLUMN()-COLUMN($AA$8),0),"")</f>
        <v/>
      </c>
      <c r="AB178" s="62" t="str">
        <f>IFERROR(VLOOKUP($Z178,NTG_RR!$A:$N,8+COLUMN()-COLUMN($AA$8),0),"")</f>
        <v/>
      </c>
      <c r="AC178" s="62" t="str">
        <f>IFERROR(VLOOKUP($Z178,NTG_RR!$A:$N,8+COLUMN()-COLUMN($AA$8),0),"")</f>
        <v/>
      </c>
      <c r="AD178" s="62" t="str">
        <f>IFERROR(VLOOKUP($Z178,NTG_RR!$A:$N,8+COLUMN()-COLUMN($AA$8),0),"")</f>
        <v/>
      </c>
      <c r="AE178" s="62" t="str">
        <f>IFERROR(VLOOKUP($Z178,NTG_RR!$A:$N,8+COLUMN()-COLUMN($AA$8),0),"")</f>
        <v/>
      </c>
      <c r="AF178" s="62" t="str">
        <f>IFERROR(VLOOKUP($Z178,NTG_RR!$A:$N,8+COLUMN()-COLUMN($AA$8),0),"")</f>
        <v/>
      </c>
      <c r="AG178" s="62" t="str">
        <f>IFERROR(VLOOKUP($Z178,NTG_RR!$A:$N,8+COLUMN()-COLUMN($AA$8),0),"")</f>
        <v/>
      </c>
      <c r="AI178" s="62" t="str">
        <f>IFERROR(VLOOKUP($Z178,NTG_RR!$A:$P,8+COLUMN()-COLUMN($AA$8),0),"")</f>
        <v/>
      </c>
    </row>
    <row r="179" spans="27:35" x14ac:dyDescent="0.25">
      <c r="AA179" s="62" t="str">
        <f>IFERROR(VLOOKUP($Z179,NTG_RR!$A:$N,8+COLUMN()-COLUMN($AA$8),0),"")</f>
        <v/>
      </c>
      <c r="AB179" s="62" t="str">
        <f>IFERROR(VLOOKUP($Z179,NTG_RR!$A:$N,8+COLUMN()-COLUMN($AA$8),0),"")</f>
        <v/>
      </c>
      <c r="AC179" s="62" t="str">
        <f>IFERROR(VLOOKUP($Z179,NTG_RR!$A:$N,8+COLUMN()-COLUMN($AA$8),0),"")</f>
        <v/>
      </c>
      <c r="AD179" s="62" t="str">
        <f>IFERROR(VLOOKUP($Z179,NTG_RR!$A:$N,8+COLUMN()-COLUMN($AA$8),0),"")</f>
        <v/>
      </c>
      <c r="AE179" s="62" t="str">
        <f>IFERROR(VLOOKUP($Z179,NTG_RR!$A:$N,8+COLUMN()-COLUMN($AA$8),0),"")</f>
        <v/>
      </c>
      <c r="AF179" s="62" t="str">
        <f>IFERROR(VLOOKUP($Z179,NTG_RR!$A:$N,8+COLUMN()-COLUMN($AA$8),0),"")</f>
        <v/>
      </c>
      <c r="AG179" s="62" t="str">
        <f>IFERROR(VLOOKUP($Z179,NTG_RR!$A:$N,8+COLUMN()-COLUMN($AA$8),0),"")</f>
        <v/>
      </c>
      <c r="AI179" s="62" t="str">
        <f>IFERROR(VLOOKUP($Z179,NTG_RR!$A:$P,8+COLUMN()-COLUMN($AA$8),0),"")</f>
        <v/>
      </c>
    </row>
    <row r="180" spans="27:35" x14ac:dyDescent="0.25">
      <c r="AA180" s="62" t="str">
        <f>IFERROR(VLOOKUP($Z180,NTG_RR!$A:$N,8+COLUMN()-COLUMN($AA$8),0),"")</f>
        <v/>
      </c>
      <c r="AB180" s="62" t="str">
        <f>IFERROR(VLOOKUP($Z180,NTG_RR!$A:$N,8+COLUMN()-COLUMN($AA$8),0),"")</f>
        <v/>
      </c>
      <c r="AC180" s="62" t="str">
        <f>IFERROR(VLOOKUP($Z180,NTG_RR!$A:$N,8+COLUMN()-COLUMN($AA$8),0),"")</f>
        <v/>
      </c>
      <c r="AD180" s="62" t="str">
        <f>IFERROR(VLOOKUP($Z180,NTG_RR!$A:$N,8+COLUMN()-COLUMN($AA$8),0),"")</f>
        <v/>
      </c>
      <c r="AE180" s="62" t="str">
        <f>IFERROR(VLOOKUP($Z180,NTG_RR!$A:$N,8+COLUMN()-COLUMN($AA$8),0),"")</f>
        <v/>
      </c>
      <c r="AF180" s="62" t="str">
        <f>IFERROR(VLOOKUP($Z180,NTG_RR!$A:$N,8+COLUMN()-COLUMN($AA$8),0),"")</f>
        <v/>
      </c>
      <c r="AG180" s="62" t="str">
        <f>IFERROR(VLOOKUP($Z180,NTG_RR!$A:$N,8+COLUMN()-COLUMN($AA$8),0),"")</f>
        <v/>
      </c>
      <c r="AI180" s="62" t="str">
        <f>IFERROR(VLOOKUP($Z180,NTG_RR!$A:$P,8+COLUMN()-COLUMN($AA$8),0),"")</f>
        <v/>
      </c>
    </row>
    <row r="181" spans="27:35" x14ac:dyDescent="0.25">
      <c r="AA181" s="62" t="str">
        <f>IFERROR(VLOOKUP($Z181,NTG_RR!$A:$N,8+COLUMN()-COLUMN($AA$8),0),"")</f>
        <v/>
      </c>
      <c r="AB181" s="62" t="str">
        <f>IFERROR(VLOOKUP($Z181,NTG_RR!$A:$N,8+COLUMN()-COLUMN($AA$8),0),"")</f>
        <v/>
      </c>
      <c r="AC181" s="62" t="str">
        <f>IFERROR(VLOOKUP($Z181,NTG_RR!$A:$N,8+COLUMN()-COLUMN($AA$8),0),"")</f>
        <v/>
      </c>
      <c r="AD181" s="62" t="str">
        <f>IFERROR(VLOOKUP($Z181,NTG_RR!$A:$N,8+COLUMN()-COLUMN($AA$8),0),"")</f>
        <v/>
      </c>
      <c r="AE181" s="62" t="str">
        <f>IFERROR(VLOOKUP($Z181,NTG_RR!$A:$N,8+COLUMN()-COLUMN($AA$8),0),"")</f>
        <v/>
      </c>
      <c r="AF181" s="62" t="str">
        <f>IFERROR(VLOOKUP($Z181,NTG_RR!$A:$N,8+COLUMN()-COLUMN($AA$8),0),"")</f>
        <v/>
      </c>
      <c r="AG181" s="62" t="str">
        <f>IFERROR(VLOOKUP($Z181,NTG_RR!$A:$N,8+COLUMN()-COLUMN($AA$8),0),"")</f>
        <v/>
      </c>
      <c r="AI181" s="62" t="str">
        <f>IFERROR(VLOOKUP($Z181,NTG_RR!$A:$P,8+COLUMN()-COLUMN($AA$8),0),"")</f>
        <v/>
      </c>
    </row>
    <row r="182" spans="27:35" x14ac:dyDescent="0.25">
      <c r="AA182" s="62" t="str">
        <f>IFERROR(VLOOKUP($Z182,NTG_RR!$A:$N,8+COLUMN()-COLUMN($AA$8),0),"")</f>
        <v/>
      </c>
      <c r="AB182" s="62" t="str">
        <f>IFERROR(VLOOKUP($Z182,NTG_RR!$A:$N,8+COLUMN()-COLUMN($AA$8),0),"")</f>
        <v/>
      </c>
      <c r="AC182" s="62" t="str">
        <f>IFERROR(VLOOKUP($Z182,NTG_RR!$A:$N,8+COLUMN()-COLUMN($AA$8),0),"")</f>
        <v/>
      </c>
      <c r="AD182" s="62" t="str">
        <f>IFERROR(VLOOKUP($Z182,NTG_RR!$A:$N,8+COLUMN()-COLUMN($AA$8),0),"")</f>
        <v/>
      </c>
      <c r="AE182" s="62" t="str">
        <f>IFERROR(VLOOKUP($Z182,NTG_RR!$A:$N,8+COLUMN()-COLUMN($AA$8),0),"")</f>
        <v/>
      </c>
      <c r="AF182" s="62" t="str">
        <f>IFERROR(VLOOKUP($Z182,NTG_RR!$A:$N,8+COLUMN()-COLUMN($AA$8),0),"")</f>
        <v/>
      </c>
      <c r="AG182" s="62" t="str">
        <f>IFERROR(VLOOKUP($Z182,NTG_RR!$A:$N,8+COLUMN()-COLUMN($AA$8),0),"")</f>
        <v/>
      </c>
      <c r="AI182" s="62" t="str">
        <f>IFERROR(VLOOKUP($Z182,NTG_RR!$A:$P,8+COLUMN()-COLUMN($AA$8),0),"")</f>
        <v/>
      </c>
    </row>
    <row r="183" spans="27:35" x14ac:dyDescent="0.25">
      <c r="AA183" s="62" t="str">
        <f>IFERROR(VLOOKUP($Z183,NTG_RR!$A:$N,8+COLUMN()-COLUMN($AA$8),0),"")</f>
        <v/>
      </c>
      <c r="AB183" s="62" t="str">
        <f>IFERROR(VLOOKUP($Z183,NTG_RR!$A:$N,8+COLUMN()-COLUMN($AA$8),0),"")</f>
        <v/>
      </c>
      <c r="AC183" s="62" t="str">
        <f>IFERROR(VLOOKUP($Z183,NTG_RR!$A:$N,8+COLUMN()-COLUMN($AA$8),0),"")</f>
        <v/>
      </c>
      <c r="AD183" s="62" t="str">
        <f>IFERROR(VLOOKUP($Z183,NTG_RR!$A:$N,8+COLUMN()-COLUMN($AA$8),0),"")</f>
        <v/>
      </c>
      <c r="AE183" s="62" t="str">
        <f>IFERROR(VLOOKUP($Z183,NTG_RR!$A:$N,8+COLUMN()-COLUMN($AA$8),0),"")</f>
        <v/>
      </c>
      <c r="AF183" s="62" t="str">
        <f>IFERROR(VLOOKUP($Z183,NTG_RR!$A:$N,8+COLUMN()-COLUMN($AA$8),0),"")</f>
        <v/>
      </c>
      <c r="AG183" s="62" t="str">
        <f>IFERROR(VLOOKUP($Z183,NTG_RR!$A:$N,8+COLUMN()-COLUMN($AA$8),0),"")</f>
        <v/>
      </c>
      <c r="AI183" s="62" t="str">
        <f>IFERROR(VLOOKUP($Z183,NTG_RR!$A:$P,8+COLUMN()-COLUMN($AA$8),0),"")</f>
        <v/>
      </c>
    </row>
    <row r="184" spans="27:35" x14ac:dyDescent="0.25">
      <c r="AA184" s="62" t="str">
        <f>IFERROR(VLOOKUP($Z184,NTG_RR!$A:$N,8+COLUMN()-COLUMN($AA$8),0),"")</f>
        <v/>
      </c>
      <c r="AB184" s="62" t="str">
        <f>IFERROR(VLOOKUP($Z184,NTG_RR!$A:$N,8+COLUMN()-COLUMN($AA$8),0),"")</f>
        <v/>
      </c>
      <c r="AC184" s="62" t="str">
        <f>IFERROR(VLOOKUP($Z184,NTG_RR!$A:$N,8+COLUMN()-COLUMN($AA$8),0),"")</f>
        <v/>
      </c>
      <c r="AD184" s="62" t="str">
        <f>IFERROR(VLOOKUP($Z184,NTG_RR!$A:$N,8+COLUMN()-COLUMN($AA$8),0),"")</f>
        <v/>
      </c>
      <c r="AE184" s="62" t="str">
        <f>IFERROR(VLOOKUP($Z184,NTG_RR!$A:$N,8+COLUMN()-COLUMN($AA$8),0),"")</f>
        <v/>
      </c>
      <c r="AF184" s="62" t="str">
        <f>IFERROR(VLOOKUP($Z184,NTG_RR!$A:$N,8+COLUMN()-COLUMN($AA$8),0),"")</f>
        <v/>
      </c>
      <c r="AG184" s="62" t="str">
        <f>IFERROR(VLOOKUP($Z184,NTG_RR!$A:$N,8+COLUMN()-COLUMN($AA$8),0),"")</f>
        <v/>
      </c>
      <c r="AI184" s="62" t="str">
        <f>IFERROR(VLOOKUP($Z184,NTG_RR!$A:$P,8+COLUMN()-COLUMN($AA$8),0),"")</f>
        <v/>
      </c>
    </row>
    <row r="185" spans="27:35" x14ac:dyDescent="0.25">
      <c r="AA185" s="62" t="str">
        <f>IFERROR(VLOOKUP($Z185,NTG_RR!$A:$N,8+COLUMN()-COLUMN($AA$8),0),"")</f>
        <v/>
      </c>
      <c r="AB185" s="62" t="str">
        <f>IFERROR(VLOOKUP($Z185,NTG_RR!$A:$N,8+COLUMN()-COLUMN($AA$8),0),"")</f>
        <v/>
      </c>
      <c r="AC185" s="62" t="str">
        <f>IFERROR(VLOOKUP($Z185,NTG_RR!$A:$N,8+COLUMN()-COLUMN($AA$8),0),"")</f>
        <v/>
      </c>
      <c r="AD185" s="62" t="str">
        <f>IFERROR(VLOOKUP($Z185,NTG_RR!$A:$N,8+COLUMN()-COLUMN($AA$8),0),"")</f>
        <v/>
      </c>
      <c r="AE185" s="62" t="str">
        <f>IFERROR(VLOOKUP($Z185,NTG_RR!$A:$N,8+COLUMN()-COLUMN($AA$8),0),"")</f>
        <v/>
      </c>
      <c r="AF185" s="62" t="str">
        <f>IFERROR(VLOOKUP($Z185,NTG_RR!$A:$N,8+COLUMN()-COLUMN($AA$8),0),"")</f>
        <v/>
      </c>
      <c r="AG185" s="62" t="str">
        <f>IFERROR(VLOOKUP($Z185,NTG_RR!$A:$N,8+COLUMN()-COLUMN($AA$8),0),"")</f>
        <v/>
      </c>
      <c r="AI185" s="62" t="str">
        <f>IFERROR(VLOOKUP($Z185,NTG_RR!$A:$P,8+COLUMN()-COLUMN($AA$8),0),"")</f>
        <v/>
      </c>
    </row>
    <row r="186" spans="27:35" x14ac:dyDescent="0.25">
      <c r="AA186" s="62" t="str">
        <f>IFERROR(VLOOKUP($Z186,NTG_RR!$A:$N,8+COLUMN()-COLUMN($AA$8),0),"")</f>
        <v/>
      </c>
      <c r="AB186" s="62" t="str">
        <f>IFERROR(VLOOKUP($Z186,NTG_RR!$A:$N,8+COLUMN()-COLUMN($AA$8),0),"")</f>
        <v/>
      </c>
      <c r="AC186" s="62" t="str">
        <f>IFERROR(VLOOKUP($Z186,NTG_RR!$A:$N,8+COLUMN()-COLUMN($AA$8),0),"")</f>
        <v/>
      </c>
      <c r="AD186" s="62" t="str">
        <f>IFERROR(VLOOKUP($Z186,NTG_RR!$A:$N,8+COLUMN()-COLUMN($AA$8),0),"")</f>
        <v/>
      </c>
      <c r="AE186" s="62" t="str">
        <f>IFERROR(VLOOKUP($Z186,NTG_RR!$A:$N,8+COLUMN()-COLUMN($AA$8),0),"")</f>
        <v/>
      </c>
      <c r="AF186" s="62" t="str">
        <f>IFERROR(VLOOKUP($Z186,NTG_RR!$A:$N,8+COLUMN()-COLUMN($AA$8),0),"")</f>
        <v/>
      </c>
      <c r="AG186" s="62" t="str">
        <f>IFERROR(VLOOKUP($Z186,NTG_RR!$A:$N,8+COLUMN()-COLUMN($AA$8),0),"")</f>
        <v/>
      </c>
      <c r="AI186" s="62" t="str">
        <f>IFERROR(VLOOKUP($Z186,NTG_RR!$A:$P,8+COLUMN()-COLUMN($AA$8),0),"")</f>
        <v/>
      </c>
    </row>
    <row r="187" spans="27:35" x14ac:dyDescent="0.25">
      <c r="AA187" s="62" t="str">
        <f>IFERROR(VLOOKUP($Z187,NTG_RR!$A:$N,8+COLUMN()-COLUMN($AA$8),0),"")</f>
        <v/>
      </c>
      <c r="AB187" s="62" t="str">
        <f>IFERROR(VLOOKUP($Z187,NTG_RR!$A:$N,8+COLUMN()-COLUMN($AA$8),0),"")</f>
        <v/>
      </c>
      <c r="AC187" s="62" t="str">
        <f>IFERROR(VLOOKUP($Z187,NTG_RR!$A:$N,8+COLUMN()-COLUMN($AA$8),0),"")</f>
        <v/>
      </c>
      <c r="AD187" s="62" t="str">
        <f>IFERROR(VLOOKUP($Z187,NTG_RR!$A:$N,8+COLUMN()-COLUMN($AA$8),0),"")</f>
        <v/>
      </c>
      <c r="AE187" s="62" t="str">
        <f>IFERROR(VLOOKUP($Z187,NTG_RR!$A:$N,8+COLUMN()-COLUMN($AA$8),0),"")</f>
        <v/>
      </c>
      <c r="AF187" s="62" t="str">
        <f>IFERROR(VLOOKUP($Z187,NTG_RR!$A:$N,8+COLUMN()-COLUMN($AA$8),0),"")</f>
        <v/>
      </c>
      <c r="AG187" s="62" t="str">
        <f>IFERROR(VLOOKUP($Z187,NTG_RR!$A:$N,8+COLUMN()-COLUMN($AA$8),0),"")</f>
        <v/>
      </c>
      <c r="AI187" s="62" t="str">
        <f>IFERROR(VLOOKUP($Z187,NTG_RR!$A:$P,8+COLUMN()-COLUMN($AA$8),0),"")</f>
        <v/>
      </c>
    </row>
    <row r="188" spans="27:35" x14ac:dyDescent="0.25">
      <c r="AA188" s="62" t="str">
        <f>IFERROR(VLOOKUP($Z188,NTG_RR!$A:$N,8+COLUMN()-COLUMN($AA$8),0),"")</f>
        <v/>
      </c>
      <c r="AB188" s="62" t="str">
        <f>IFERROR(VLOOKUP($Z188,NTG_RR!$A:$N,8+COLUMN()-COLUMN($AA$8),0),"")</f>
        <v/>
      </c>
      <c r="AC188" s="62" t="str">
        <f>IFERROR(VLOOKUP($Z188,NTG_RR!$A:$N,8+COLUMN()-COLUMN($AA$8),0),"")</f>
        <v/>
      </c>
      <c r="AD188" s="62" t="str">
        <f>IFERROR(VLOOKUP($Z188,NTG_RR!$A:$N,8+COLUMN()-COLUMN($AA$8),0),"")</f>
        <v/>
      </c>
      <c r="AE188" s="62" t="str">
        <f>IFERROR(VLOOKUP($Z188,NTG_RR!$A:$N,8+COLUMN()-COLUMN($AA$8),0),"")</f>
        <v/>
      </c>
      <c r="AF188" s="62" t="str">
        <f>IFERROR(VLOOKUP($Z188,NTG_RR!$A:$N,8+COLUMN()-COLUMN($AA$8),0),"")</f>
        <v/>
      </c>
      <c r="AG188" s="62" t="str">
        <f>IFERROR(VLOOKUP($Z188,NTG_RR!$A:$N,8+COLUMN()-COLUMN($AA$8),0),"")</f>
        <v/>
      </c>
      <c r="AI188" s="62" t="str">
        <f>IFERROR(VLOOKUP($Z188,NTG_RR!$A:$P,8+COLUMN()-COLUMN($AA$8),0),"")</f>
        <v/>
      </c>
    </row>
    <row r="189" spans="27:35" x14ac:dyDescent="0.25">
      <c r="AA189" s="62" t="str">
        <f>IFERROR(VLOOKUP($Z189,NTG_RR!$A:$N,8+COLUMN()-COLUMN($AA$8),0),"")</f>
        <v/>
      </c>
      <c r="AB189" s="62" t="str">
        <f>IFERROR(VLOOKUP($Z189,NTG_RR!$A:$N,8+COLUMN()-COLUMN($AA$8),0),"")</f>
        <v/>
      </c>
      <c r="AC189" s="62" t="str">
        <f>IFERROR(VLOOKUP($Z189,NTG_RR!$A:$N,8+COLUMN()-COLUMN($AA$8),0),"")</f>
        <v/>
      </c>
      <c r="AD189" s="62" t="str">
        <f>IFERROR(VLOOKUP($Z189,NTG_RR!$A:$N,8+COLUMN()-COLUMN($AA$8),0),"")</f>
        <v/>
      </c>
      <c r="AE189" s="62" t="str">
        <f>IFERROR(VLOOKUP($Z189,NTG_RR!$A:$N,8+COLUMN()-COLUMN($AA$8),0),"")</f>
        <v/>
      </c>
      <c r="AF189" s="62" t="str">
        <f>IFERROR(VLOOKUP($Z189,NTG_RR!$A:$N,8+COLUMN()-COLUMN($AA$8),0),"")</f>
        <v/>
      </c>
      <c r="AG189" s="62" t="str">
        <f>IFERROR(VLOOKUP($Z189,NTG_RR!$A:$N,8+COLUMN()-COLUMN($AA$8),0),"")</f>
        <v/>
      </c>
      <c r="AI189" s="62" t="str">
        <f>IFERROR(VLOOKUP($Z189,NTG_RR!$A:$P,8+COLUMN()-COLUMN($AA$8),0),"")</f>
        <v/>
      </c>
    </row>
    <row r="190" spans="27:35" x14ac:dyDescent="0.25">
      <c r="AA190" s="62" t="str">
        <f>IFERROR(VLOOKUP($Z190,NTG_RR!$A:$N,8+COLUMN()-COLUMN($AA$8),0),"")</f>
        <v/>
      </c>
      <c r="AB190" s="62" t="str">
        <f>IFERROR(VLOOKUP($Z190,NTG_RR!$A:$N,8+COLUMN()-COLUMN($AA$8),0),"")</f>
        <v/>
      </c>
      <c r="AC190" s="62" t="str">
        <f>IFERROR(VLOOKUP($Z190,NTG_RR!$A:$N,8+COLUMN()-COLUMN($AA$8),0),"")</f>
        <v/>
      </c>
      <c r="AD190" s="62" t="str">
        <f>IFERROR(VLOOKUP($Z190,NTG_RR!$A:$N,8+COLUMN()-COLUMN($AA$8),0),"")</f>
        <v/>
      </c>
      <c r="AE190" s="62" t="str">
        <f>IFERROR(VLOOKUP($Z190,NTG_RR!$A:$N,8+COLUMN()-COLUMN($AA$8),0),"")</f>
        <v/>
      </c>
      <c r="AF190" s="62" t="str">
        <f>IFERROR(VLOOKUP($Z190,NTG_RR!$A:$N,8+COLUMN()-COLUMN($AA$8),0),"")</f>
        <v/>
      </c>
      <c r="AG190" s="62" t="str">
        <f>IFERROR(VLOOKUP($Z190,NTG_RR!$A:$N,8+COLUMN()-COLUMN($AA$8),0),"")</f>
        <v/>
      </c>
      <c r="AI190" s="62" t="str">
        <f>IFERROR(VLOOKUP($Z190,NTG_RR!$A:$P,8+COLUMN()-COLUMN($AA$8),0),"")</f>
        <v/>
      </c>
    </row>
    <row r="191" spans="27:35" x14ac:dyDescent="0.25">
      <c r="AA191" s="62" t="str">
        <f>IFERROR(VLOOKUP($Z191,NTG_RR!$A:$N,8+COLUMN()-COLUMN($AA$8),0),"")</f>
        <v/>
      </c>
      <c r="AB191" s="62" t="str">
        <f>IFERROR(VLOOKUP($Z191,NTG_RR!$A:$N,8+COLUMN()-COLUMN($AA$8),0),"")</f>
        <v/>
      </c>
      <c r="AC191" s="62" t="str">
        <f>IFERROR(VLOOKUP($Z191,NTG_RR!$A:$N,8+COLUMN()-COLUMN($AA$8),0),"")</f>
        <v/>
      </c>
      <c r="AD191" s="62" t="str">
        <f>IFERROR(VLOOKUP($Z191,NTG_RR!$A:$N,8+COLUMN()-COLUMN($AA$8),0),"")</f>
        <v/>
      </c>
      <c r="AE191" s="62" t="str">
        <f>IFERROR(VLOOKUP($Z191,NTG_RR!$A:$N,8+COLUMN()-COLUMN($AA$8),0),"")</f>
        <v/>
      </c>
      <c r="AF191" s="62" t="str">
        <f>IFERROR(VLOOKUP($Z191,NTG_RR!$A:$N,8+COLUMN()-COLUMN($AA$8),0),"")</f>
        <v/>
      </c>
      <c r="AG191" s="62" t="str">
        <f>IFERROR(VLOOKUP($Z191,NTG_RR!$A:$N,8+COLUMN()-COLUMN($AA$8),0),"")</f>
        <v/>
      </c>
      <c r="AI191" s="62" t="str">
        <f>IFERROR(VLOOKUP($Z191,NTG_RR!$A:$P,8+COLUMN()-COLUMN($AA$8),0),"")</f>
        <v/>
      </c>
    </row>
    <row r="192" spans="27:35" x14ac:dyDescent="0.25">
      <c r="AA192" s="62" t="str">
        <f>IFERROR(VLOOKUP($Z192,NTG_RR!$A:$N,8+COLUMN()-COLUMN($AA$8),0),"")</f>
        <v/>
      </c>
      <c r="AB192" s="62" t="str">
        <f>IFERROR(VLOOKUP($Z192,NTG_RR!$A:$N,8+COLUMN()-COLUMN($AA$8),0),"")</f>
        <v/>
      </c>
      <c r="AC192" s="62" t="str">
        <f>IFERROR(VLOOKUP($Z192,NTG_RR!$A:$N,8+COLUMN()-COLUMN($AA$8),0),"")</f>
        <v/>
      </c>
      <c r="AD192" s="62" t="str">
        <f>IFERROR(VLOOKUP($Z192,NTG_RR!$A:$N,8+COLUMN()-COLUMN($AA$8),0),"")</f>
        <v/>
      </c>
      <c r="AE192" s="62" t="str">
        <f>IFERROR(VLOOKUP($Z192,NTG_RR!$A:$N,8+COLUMN()-COLUMN($AA$8),0),"")</f>
        <v/>
      </c>
      <c r="AF192" s="62" t="str">
        <f>IFERROR(VLOOKUP($Z192,NTG_RR!$A:$N,8+COLUMN()-COLUMN($AA$8),0),"")</f>
        <v/>
      </c>
      <c r="AG192" s="62" t="str">
        <f>IFERROR(VLOOKUP($Z192,NTG_RR!$A:$N,8+COLUMN()-COLUMN($AA$8),0),"")</f>
        <v/>
      </c>
      <c r="AI192" s="62" t="str">
        <f>IFERROR(VLOOKUP($Z192,NTG_RR!$A:$P,8+COLUMN()-COLUMN($AA$8),0),"")</f>
        <v/>
      </c>
    </row>
    <row r="193" spans="27:35" x14ac:dyDescent="0.25">
      <c r="AA193" s="62" t="str">
        <f>IFERROR(VLOOKUP($Z193,NTG_RR!$A:$N,8+COLUMN()-COLUMN($AA$8),0),"")</f>
        <v/>
      </c>
      <c r="AB193" s="62" t="str">
        <f>IFERROR(VLOOKUP($Z193,NTG_RR!$A:$N,8+COLUMN()-COLUMN($AA$8),0),"")</f>
        <v/>
      </c>
      <c r="AC193" s="62" t="str">
        <f>IFERROR(VLOOKUP($Z193,NTG_RR!$A:$N,8+COLUMN()-COLUMN($AA$8),0),"")</f>
        <v/>
      </c>
      <c r="AD193" s="62" t="str">
        <f>IFERROR(VLOOKUP($Z193,NTG_RR!$A:$N,8+COLUMN()-COLUMN($AA$8),0),"")</f>
        <v/>
      </c>
      <c r="AE193" s="62" t="str">
        <f>IFERROR(VLOOKUP($Z193,NTG_RR!$A:$N,8+COLUMN()-COLUMN($AA$8),0),"")</f>
        <v/>
      </c>
      <c r="AF193" s="62" t="str">
        <f>IFERROR(VLOOKUP($Z193,NTG_RR!$A:$N,8+COLUMN()-COLUMN($AA$8),0),"")</f>
        <v/>
      </c>
      <c r="AG193" s="62" t="str">
        <f>IFERROR(VLOOKUP($Z193,NTG_RR!$A:$N,8+COLUMN()-COLUMN($AA$8),0),"")</f>
        <v/>
      </c>
      <c r="AI193" s="62" t="str">
        <f>IFERROR(VLOOKUP($Z193,NTG_RR!$A:$P,8+COLUMN()-COLUMN($AA$8),0),"")</f>
        <v/>
      </c>
    </row>
    <row r="194" spans="27:35" x14ac:dyDescent="0.25">
      <c r="AA194" s="62" t="str">
        <f>IFERROR(VLOOKUP($Z194,NTG_RR!$A:$N,8+COLUMN()-COLUMN($AA$8),0),"")</f>
        <v/>
      </c>
      <c r="AB194" s="62" t="str">
        <f>IFERROR(VLOOKUP($Z194,NTG_RR!$A:$N,8+COLUMN()-COLUMN($AA$8),0),"")</f>
        <v/>
      </c>
      <c r="AC194" s="62" t="str">
        <f>IFERROR(VLOOKUP($Z194,NTG_RR!$A:$N,8+COLUMN()-COLUMN($AA$8),0),"")</f>
        <v/>
      </c>
      <c r="AD194" s="62" t="str">
        <f>IFERROR(VLOOKUP($Z194,NTG_RR!$A:$N,8+COLUMN()-COLUMN($AA$8),0),"")</f>
        <v/>
      </c>
      <c r="AE194" s="62" t="str">
        <f>IFERROR(VLOOKUP($Z194,NTG_RR!$A:$N,8+COLUMN()-COLUMN($AA$8),0),"")</f>
        <v/>
      </c>
      <c r="AF194" s="62" t="str">
        <f>IFERROR(VLOOKUP($Z194,NTG_RR!$A:$N,8+COLUMN()-COLUMN($AA$8),0),"")</f>
        <v/>
      </c>
      <c r="AG194" s="62" t="str">
        <f>IFERROR(VLOOKUP($Z194,NTG_RR!$A:$N,8+COLUMN()-COLUMN($AA$8),0),"")</f>
        <v/>
      </c>
      <c r="AI194" s="62" t="str">
        <f>IFERROR(VLOOKUP($Z194,NTG_RR!$A:$P,8+COLUMN()-COLUMN($AA$8),0),"")</f>
        <v/>
      </c>
    </row>
    <row r="195" spans="27:35" x14ac:dyDescent="0.25">
      <c r="AA195" s="62" t="str">
        <f>IFERROR(VLOOKUP($Z195,NTG_RR!$A:$N,8+COLUMN()-COLUMN($AA$8),0),"")</f>
        <v/>
      </c>
      <c r="AB195" s="62" t="str">
        <f>IFERROR(VLOOKUP($Z195,NTG_RR!$A:$N,8+COLUMN()-COLUMN($AA$8),0),"")</f>
        <v/>
      </c>
      <c r="AC195" s="62" t="str">
        <f>IFERROR(VLOOKUP($Z195,NTG_RR!$A:$N,8+COLUMN()-COLUMN($AA$8),0),"")</f>
        <v/>
      </c>
      <c r="AD195" s="62" t="str">
        <f>IFERROR(VLOOKUP($Z195,NTG_RR!$A:$N,8+COLUMN()-COLUMN($AA$8),0),"")</f>
        <v/>
      </c>
      <c r="AE195" s="62" t="str">
        <f>IFERROR(VLOOKUP($Z195,NTG_RR!$A:$N,8+COLUMN()-COLUMN($AA$8),0),"")</f>
        <v/>
      </c>
      <c r="AF195" s="62" t="str">
        <f>IFERROR(VLOOKUP($Z195,NTG_RR!$A:$N,8+COLUMN()-COLUMN($AA$8),0),"")</f>
        <v/>
      </c>
      <c r="AG195" s="62" t="str">
        <f>IFERROR(VLOOKUP($Z195,NTG_RR!$A:$N,8+COLUMN()-COLUMN($AA$8),0),"")</f>
        <v/>
      </c>
      <c r="AI195" s="62" t="str">
        <f>IFERROR(VLOOKUP($Z195,NTG_RR!$A:$P,8+COLUMN()-COLUMN($AA$8),0),"")</f>
        <v/>
      </c>
    </row>
    <row r="196" spans="27:35" x14ac:dyDescent="0.25">
      <c r="AA196" s="62" t="str">
        <f>IFERROR(VLOOKUP($Z196,NTG_RR!$A:$N,8+COLUMN()-COLUMN($AA$8),0),"")</f>
        <v/>
      </c>
      <c r="AB196" s="62" t="str">
        <f>IFERROR(VLOOKUP($Z196,NTG_RR!$A:$N,8+COLUMN()-COLUMN($AA$8),0),"")</f>
        <v/>
      </c>
      <c r="AC196" s="62" t="str">
        <f>IFERROR(VLOOKUP($Z196,NTG_RR!$A:$N,8+COLUMN()-COLUMN($AA$8),0),"")</f>
        <v/>
      </c>
      <c r="AD196" s="62" t="str">
        <f>IFERROR(VLOOKUP($Z196,NTG_RR!$A:$N,8+COLUMN()-COLUMN($AA$8),0),"")</f>
        <v/>
      </c>
      <c r="AE196" s="62" t="str">
        <f>IFERROR(VLOOKUP($Z196,NTG_RR!$A:$N,8+COLUMN()-COLUMN($AA$8),0),"")</f>
        <v/>
      </c>
      <c r="AF196" s="62" t="str">
        <f>IFERROR(VLOOKUP($Z196,NTG_RR!$A:$N,8+COLUMN()-COLUMN($AA$8),0),"")</f>
        <v/>
      </c>
      <c r="AG196" s="62" t="str">
        <f>IFERROR(VLOOKUP($Z196,NTG_RR!$A:$N,8+COLUMN()-COLUMN($AA$8),0),"")</f>
        <v/>
      </c>
      <c r="AI196" s="62" t="str">
        <f>IFERROR(VLOOKUP($Z196,NTG_RR!$A:$P,8+COLUMN()-COLUMN($AA$8),0),"")</f>
        <v/>
      </c>
    </row>
    <row r="197" spans="27:35" x14ac:dyDescent="0.25">
      <c r="AA197" s="62" t="str">
        <f>IFERROR(VLOOKUP($Z197,NTG_RR!$A:$N,8+COLUMN()-COLUMN($AA$8),0),"")</f>
        <v/>
      </c>
      <c r="AB197" s="62" t="str">
        <f>IFERROR(VLOOKUP($Z197,NTG_RR!$A:$N,8+COLUMN()-COLUMN($AA$8),0),"")</f>
        <v/>
      </c>
      <c r="AC197" s="62" t="str">
        <f>IFERROR(VLOOKUP($Z197,NTG_RR!$A:$N,8+COLUMN()-COLUMN($AA$8),0),"")</f>
        <v/>
      </c>
      <c r="AD197" s="62" t="str">
        <f>IFERROR(VLOOKUP($Z197,NTG_RR!$A:$N,8+COLUMN()-COLUMN($AA$8),0),"")</f>
        <v/>
      </c>
      <c r="AE197" s="62" t="str">
        <f>IFERROR(VLOOKUP($Z197,NTG_RR!$A:$N,8+COLUMN()-COLUMN($AA$8),0),"")</f>
        <v/>
      </c>
      <c r="AF197" s="62" t="str">
        <f>IFERROR(VLOOKUP($Z197,NTG_RR!$A:$N,8+COLUMN()-COLUMN($AA$8),0),"")</f>
        <v/>
      </c>
      <c r="AG197" s="62" t="str">
        <f>IFERROR(VLOOKUP($Z197,NTG_RR!$A:$N,8+COLUMN()-COLUMN($AA$8),0),"")</f>
        <v/>
      </c>
      <c r="AI197" s="62" t="str">
        <f>IFERROR(VLOOKUP($Z197,NTG_RR!$A:$P,8+COLUMN()-COLUMN($AA$8),0),"")</f>
        <v/>
      </c>
    </row>
    <row r="198" spans="27:35" x14ac:dyDescent="0.25">
      <c r="AA198" s="62" t="str">
        <f>IFERROR(VLOOKUP($Z198,NTG_RR!$A:$N,8+COLUMN()-COLUMN($AA$8),0),"")</f>
        <v/>
      </c>
      <c r="AB198" s="62" t="str">
        <f>IFERROR(VLOOKUP($Z198,NTG_RR!$A:$N,8+COLUMN()-COLUMN($AA$8),0),"")</f>
        <v/>
      </c>
      <c r="AC198" s="62" t="str">
        <f>IFERROR(VLOOKUP($Z198,NTG_RR!$A:$N,8+COLUMN()-COLUMN($AA$8),0),"")</f>
        <v/>
      </c>
      <c r="AD198" s="62" t="str">
        <f>IFERROR(VLOOKUP($Z198,NTG_RR!$A:$N,8+COLUMN()-COLUMN($AA$8),0),"")</f>
        <v/>
      </c>
      <c r="AE198" s="62" t="str">
        <f>IFERROR(VLOOKUP($Z198,NTG_RR!$A:$N,8+COLUMN()-COLUMN($AA$8),0),"")</f>
        <v/>
      </c>
      <c r="AF198" s="62" t="str">
        <f>IFERROR(VLOOKUP($Z198,NTG_RR!$A:$N,8+COLUMN()-COLUMN($AA$8),0),"")</f>
        <v/>
      </c>
      <c r="AG198" s="62" t="str">
        <f>IFERROR(VLOOKUP($Z198,NTG_RR!$A:$N,8+COLUMN()-COLUMN($AA$8),0),"")</f>
        <v/>
      </c>
      <c r="AI198" s="62" t="str">
        <f>IFERROR(VLOOKUP($Z198,NTG_RR!$A:$P,8+COLUMN()-COLUMN($AA$8),0),"")</f>
        <v/>
      </c>
    </row>
    <row r="199" spans="27:35" x14ac:dyDescent="0.25">
      <c r="AA199" s="62" t="str">
        <f>IFERROR(VLOOKUP($Z199,NTG_RR!$A:$N,8+COLUMN()-COLUMN($AA$8),0),"")</f>
        <v/>
      </c>
      <c r="AB199" s="62" t="str">
        <f>IFERROR(VLOOKUP($Z199,NTG_RR!$A:$N,8+COLUMN()-COLUMN($AA$8),0),"")</f>
        <v/>
      </c>
      <c r="AC199" s="62" t="str">
        <f>IFERROR(VLOOKUP($Z199,NTG_RR!$A:$N,8+COLUMN()-COLUMN($AA$8),0),"")</f>
        <v/>
      </c>
      <c r="AD199" s="62" t="str">
        <f>IFERROR(VLOOKUP($Z199,NTG_RR!$A:$N,8+COLUMN()-COLUMN($AA$8),0),"")</f>
        <v/>
      </c>
      <c r="AE199" s="62" t="str">
        <f>IFERROR(VLOOKUP($Z199,NTG_RR!$A:$N,8+COLUMN()-COLUMN($AA$8),0),"")</f>
        <v/>
      </c>
      <c r="AF199" s="62" t="str">
        <f>IFERROR(VLOOKUP($Z199,NTG_RR!$A:$N,8+COLUMN()-COLUMN($AA$8),0),"")</f>
        <v/>
      </c>
      <c r="AG199" s="62" t="str">
        <f>IFERROR(VLOOKUP($Z199,NTG_RR!$A:$N,8+COLUMN()-COLUMN($AA$8),0),"")</f>
        <v/>
      </c>
      <c r="AI199" s="62" t="str">
        <f>IFERROR(VLOOKUP($Z199,NTG_RR!$A:$P,8+COLUMN()-COLUMN($AA$8),0),"")</f>
        <v/>
      </c>
    </row>
    <row r="200" spans="27:35" x14ac:dyDescent="0.25">
      <c r="AA200" s="62" t="str">
        <f>IFERROR(VLOOKUP($Z200,NTG_RR!$A:$N,8+COLUMN()-COLUMN($AA$8),0),"")</f>
        <v/>
      </c>
      <c r="AB200" s="62" t="str">
        <f>IFERROR(VLOOKUP($Z200,NTG_RR!$A:$N,8+COLUMN()-COLUMN($AA$8),0),"")</f>
        <v/>
      </c>
      <c r="AC200" s="62" t="str">
        <f>IFERROR(VLOOKUP($Z200,NTG_RR!$A:$N,8+COLUMN()-COLUMN($AA$8),0),"")</f>
        <v/>
      </c>
      <c r="AD200" s="62" t="str">
        <f>IFERROR(VLOOKUP($Z200,NTG_RR!$A:$N,8+COLUMN()-COLUMN($AA$8),0),"")</f>
        <v/>
      </c>
      <c r="AE200" s="62" t="str">
        <f>IFERROR(VLOOKUP($Z200,NTG_RR!$A:$N,8+COLUMN()-COLUMN($AA$8),0),"")</f>
        <v/>
      </c>
      <c r="AF200" s="62" t="str">
        <f>IFERROR(VLOOKUP($Z200,NTG_RR!$A:$N,8+COLUMN()-COLUMN($AA$8),0),"")</f>
        <v/>
      </c>
      <c r="AG200" s="62" t="str">
        <f>IFERROR(VLOOKUP($Z200,NTG_RR!$A:$N,8+COLUMN()-COLUMN($AA$8),0),"")</f>
        <v/>
      </c>
      <c r="AI200" s="62" t="str">
        <f>IFERROR(VLOOKUP($Z200,NTG_RR!$A:$P,8+COLUMN()-COLUMN($AA$8),0),"")</f>
        <v/>
      </c>
    </row>
    <row r="201" spans="27:35" x14ac:dyDescent="0.25">
      <c r="AA201" s="62" t="str">
        <f>IFERROR(VLOOKUP($Z201,NTG_RR!$A:$N,8+COLUMN()-COLUMN($AA$8),0),"")</f>
        <v/>
      </c>
      <c r="AB201" s="62" t="str">
        <f>IFERROR(VLOOKUP($Z201,NTG_RR!$A:$N,8+COLUMN()-COLUMN($AA$8),0),"")</f>
        <v/>
      </c>
      <c r="AC201" s="62" t="str">
        <f>IFERROR(VLOOKUP($Z201,NTG_RR!$A:$N,8+COLUMN()-COLUMN($AA$8),0),"")</f>
        <v/>
      </c>
      <c r="AD201" s="62" t="str">
        <f>IFERROR(VLOOKUP($Z201,NTG_RR!$A:$N,8+COLUMN()-COLUMN($AA$8),0),"")</f>
        <v/>
      </c>
      <c r="AE201" s="62" t="str">
        <f>IFERROR(VLOOKUP($Z201,NTG_RR!$A:$N,8+COLUMN()-COLUMN($AA$8),0),"")</f>
        <v/>
      </c>
      <c r="AF201" s="62" t="str">
        <f>IFERROR(VLOOKUP($Z201,NTG_RR!$A:$N,8+COLUMN()-COLUMN($AA$8),0),"")</f>
        <v/>
      </c>
      <c r="AG201" s="62" t="str">
        <f>IFERROR(VLOOKUP($Z201,NTG_RR!$A:$N,8+COLUMN()-COLUMN($AA$8),0),"")</f>
        <v/>
      </c>
      <c r="AI201" s="62" t="str">
        <f>IFERROR(VLOOKUP($Z201,NTG_RR!$A:$P,8+COLUMN()-COLUMN($AA$8),0),"")</f>
        <v/>
      </c>
    </row>
    <row r="202" spans="27:35" x14ac:dyDescent="0.25">
      <c r="AA202" s="62" t="str">
        <f>IFERROR(VLOOKUP($Z202,NTG_RR!$A:$N,8+COLUMN()-COLUMN($AA$8),0),"")</f>
        <v/>
      </c>
      <c r="AB202" s="62" t="str">
        <f>IFERROR(VLOOKUP($Z202,NTG_RR!$A:$N,8+COLUMN()-COLUMN($AA$8),0),"")</f>
        <v/>
      </c>
      <c r="AC202" s="62" t="str">
        <f>IFERROR(VLOOKUP($Z202,NTG_RR!$A:$N,8+COLUMN()-COLUMN($AA$8),0),"")</f>
        <v/>
      </c>
      <c r="AD202" s="62" t="str">
        <f>IFERROR(VLOOKUP($Z202,NTG_RR!$A:$N,8+COLUMN()-COLUMN($AA$8),0),"")</f>
        <v/>
      </c>
      <c r="AE202" s="62" t="str">
        <f>IFERROR(VLOOKUP($Z202,NTG_RR!$A:$N,8+COLUMN()-COLUMN($AA$8),0),"")</f>
        <v/>
      </c>
      <c r="AF202" s="62" t="str">
        <f>IFERROR(VLOOKUP($Z202,NTG_RR!$A:$N,8+COLUMN()-COLUMN($AA$8),0),"")</f>
        <v/>
      </c>
      <c r="AG202" s="62" t="str">
        <f>IFERROR(VLOOKUP($Z202,NTG_RR!$A:$N,8+COLUMN()-COLUMN($AA$8),0),"")</f>
        <v/>
      </c>
      <c r="AI202" s="62" t="str">
        <f>IFERROR(VLOOKUP($Z202,NTG_RR!$A:$P,8+COLUMN()-COLUMN($AA$8),0),"")</f>
        <v/>
      </c>
    </row>
    <row r="203" spans="27:35" x14ac:dyDescent="0.25">
      <c r="AA203" s="62" t="str">
        <f>IFERROR(VLOOKUP($Z203,NTG_RR!$A:$N,8+COLUMN()-COLUMN($AA$8),0),"")</f>
        <v/>
      </c>
      <c r="AB203" s="62" t="str">
        <f>IFERROR(VLOOKUP($Z203,NTG_RR!$A:$N,8+COLUMN()-COLUMN($AA$8),0),"")</f>
        <v/>
      </c>
      <c r="AC203" s="62" t="str">
        <f>IFERROR(VLOOKUP($Z203,NTG_RR!$A:$N,8+COLUMN()-COLUMN($AA$8),0),"")</f>
        <v/>
      </c>
      <c r="AD203" s="62" t="str">
        <f>IFERROR(VLOOKUP($Z203,NTG_RR!$A:$N,8+COLUMN()-COLUMN($AA$8),0),"")</f>
        <v/>
      </c>
      <c r="AE203" s="62" t="str">
        <f>IFERROR(VLOOKUP($Z203,NTG_RR!$A:$N,8+COLUMN()-COLUMN($AA$8),0),"")</f>
        <v/>
      </c>
      <c r="AF203" s="62" t="str">
        <f>IFERROR(VLOOKUP($Z203,NTG_RR!$A:$N,8+COLUMN()-COLUMN($AA$8),0),"")</f>
        <v/>
      </c>
      <c r="AG203" s="62" t="str">
        <f>IFERROR(VLOOKUP($Z203,NTG_RR!$A:$N,8+COLUMN()-COLUMN($AA$8),0),"")</f>
        <v/>
      </c>
      <c r="AI203" s="62" t="str">
        <f>IFERROR(VLOOKUP($Z203,NTG_RR!$A:$P,8+COLUMN()-COLUMN($AA$8),0),"")</f>
        <v/>
      </c>
    </row>
    <row r="204" spans="27:35" x14ac:dyDescent="0.25">
      <c r="AA204" s="62" t="str">
        <f>IFERROR(VLOOKUP($Z204,NTG_RR!$A:$N,8+COLUMN()-COLUMN($AA$8),0),"")</f>
        <v/>
      </c>
      <c r="AB204" s="62" t="str">
        <f>IFERROR(VLOOKUP($Z204,NTG_RR!$A:$N,8+COLUMN()-COLUMN($AA$8),0),"")</f>
        <v/>
      </c>
      <c r="AC204" s="62" t="str">
        <f>IFERROR(VLOOKUP($Z204,NTG_RR!$A:$N,8+COLUMN()-COLUMN($AA$8),0),"")</f>
        <v/>
      </c>
      <c r="AD204" s="62" t="str">
        <f>IFERROR(VLOOKUP($Z204,NTG_RR!$A:$N,8+COLUMN()-COLUMN($AA$8),0),"")</f>
        <v/>
      </c>
      <c r="AE204" s="62" t="str">
        <f>IFERROR(VLOOKUP($Z204,NTG_RR!$A:$N,8+COLUMN()-COLUMN($AA$8),0),"")</f>
        <v/>
      </c>
      <c r="AF204" s="62" t="str">
        <f>IFERROR(VLOOKUP($Z204,NTG_RR!$A:$N,8+COLUMN()-COLUMN($AA$8),0),"")</f>
        <v/>
      </c>
      <c r="AG204" s="62" t="str">
        <f>IFERROR(VLOOKUP($Z204,NTG_RR!$A:$N,8+COLUMN()-COLUMN($AA$8),0),"")</f>
        <v/>
      </c>
      <c r="AI204" s="62" t="str">
        <f>IFERROR(VLOOKUP($Z204,NTG_RR!$A:$P,8+COLUMN()-COLUMN($AA$8),0),"")</f>
        <v/>
      </c>
    </row>
    <row r="205" spans="27:35" x14ac:dyDescent="0.25">
      <c r="AA205" s="62" t="str">
        <f>IFERROR(VLOOKUP($Z205,NTG_RR!$A:$N,8+COLUMN()-COLUMN($AA$8),0),"")</f>
        <v/>
      </c>
      <c r="AB205" s="62" t="str">
        <f>IFERROR(VLOOKUP($Z205,NTG_RR!$A:$N,8+COLUMN()-COLUMN($AA$8),0),"")</f>
        <v/>
      </c>
      <c r="AC205" s="62" t="str">
        <f>IFERROR(VLOOKUP($Z205,NTG_RR!$A:$N,8+COLUMN()-COLUMN($AA$8),0),"")</f>
        <v/>
      </c>
      <c r="AD205" s="62" t="str">
        <f>IFERROR(VLOOKUP($Z205,NTG_RR!$A:$N,8+COLUMN()-COLUMN($AA$8),0),"")</f>
        <v/>
      </c>
      <c r="AE205" s="62" t="str">
        <f>IFERROR(VLOOKUP($Z205,NTG_RR!$A:$N,8+COLUMN()-COLUMN($AA$8),0),"")</f>
        <v/>
      </c>
      <c r="AF205" s="62" t="str">
        <f>IFERROR(VLOOKUP($Z205,NTG_RR!$A:$N,8+COLUMN()-COLUMN($AA$8),0),"")</f>
        <v/>
      </c>
      <c r="AG205" s="62" t="str">
        <f>IFERROR(VLOOKUP($Z205,NTG_RR!$A:$N,8+COLUMN()-COLUMN($AA$8),0),"")</f>
        <v/>
      </c>
      <c r="AI205" s="62" t="str">
        <f>IFERROR(VLOOKUP($Z205,NTG_RR!$A:$P,8+COLUMN()-COLUMN($AA$8),0),"")</f>
        <v/>
      </c>
    </row>
    <row r="206" spans="27:35" x14ac:dyDescent="0.25">
      <c r="AA206" s="62" t="str">
        <f>IFERROR(VLOOKUP($Z206,NTG_RR!$A:$N,8+COLUMN()-COLUMN($AA$8),0),"")</f>
        <v/>
      </c>
      <c r="AB206" s="62" t="str">
        <f>IFERROR(VLOOKUP($Z206,NTG_RR!$A:$N,8+COLUMN()-COLUMN($AA$8),0),"")</f>
        <v/>
      </c>
      <c r="AC206" s="62" t="str">
        <f>IFERROR(VLOOKUP($Z206,NTG_RR!$A:$N,8+COLUMN()-COLUMN($AA$8),0),"")</f>
        <v/>
      </c>
      <c r="AD206" s="62" t="str">
        <f>IFERROR(VLOOKUP($Z206,NTG_RR!$A:$N,8+COLUMN()-COLUMN($AA$8),0),"")</f>
        <v/>
      </c>
      <c r="AE206" s="62" t="str">
        <f>IFERROR(VLOOKUP($Z206,NTG_RR!$A:$N,8+COLUMN()-COLUMN($AA$8),0),"")</f>
        <v/>
      </c>
      <c r="AF206" s="62" t="str">
        <f>IFERROR(VLOOKUP($Z206,NTG_RR!$A:$N,8+COLUMN()-COLUMN($AA$8),0),"")</f>
        <v/>
      </c>
      <c r="AG206" s="62" t="str">
        <f>IFERROR(VLOOKUP($Z206,NTG_RR!$A:$N,8+COLUMN()-COLUMN($AA$8),0),"")</f>
        <v/>
      </c>
      <c r="AI206" s="62" t="str">
        <f>IFERROR(VLOOKUP($Z206,NTG_RR!$A:$P,8+COLUMN()-COLUMN($AA$8),0),"")</f>
        <v/>
      </c>
    </row>
    <row r="207" spans="27:35" x14ac:dyDescent="0.25">
      <c r="AA207" s="62" t="str">
        <f>IFERROR(VLOOKUP($Z207,NTG_RR!$A:$N,8+COLUMN()-COLUMN($AA$8),0),"")</f>
        <v/>
      </c>
      <c r="AB207" s="62" t="str">
        <f>IFERROR(VLOOKUP($Z207,NTG_RR!$A:$N,8+COLUMN()-COLUMN($AA$8),0),"")</f>
        <v/>
      </c>
      <c r="AC207" s="62" t="str">
        <f>IFERROR(VLOOKUP($Z207,NTG_RR!$A:$N,8+COLUMN()-COLUMN($AA$8),0),"")</f>
        <v/>
      </c>
      <c r="AD207" s="62" t="str">
        <f>IFERROR(VLOOKUP($Z207,NTG_RR!$A:$N,8+COLUMN()-COLUMN($AA$8),0),"")</f>
        <v/>
      </c>
      <c r="AE207" s="62" t="str">
        <f>IFERROR(VLOOKUP($Z207,NTG_RR!$A:$N,8+COLUMN()-COLUMN($AA$8),0),"")</f>
        <v/>
      </c>
      <c r="AF207" s="62" t="str">
        <f>IFERROR(VLOOKUP($Z207,NTG_RR!$A:$N,8+COLUMN()-COLUMN($AA$8),0),"")</f>
        <v/>
      </c>
      <c r="AG207" s="62" t="str">
        <f>IFERROR(VLOOKUP($Z207,NTG_RR!$A:$N,8+COLUMN()-COLUMN($AA$8),0),"")</f>
        <v/>
      </c>
      <c r="AI207" s="62" t="str">
        <f>IFERROR(VLOOKUP($Z207,NTG_RR!$A:$P,8+COLUMN()-COLUMN($AA$8),0),"")</f>
        <v/>
      </c>
    </row>
    <row r="208" spans="27:35" x14ac:dyDescent="0.25">
      <c r="AA208" s="62" t="str">
        <f>IFERROR(VLOOKUP($Z208,NTG_RR!$A:$N,8+COLUMN()-COLUMN($AA$8),0),"")</f>
        <v/>
      </c>
      <c r="AB208" s="62" t="str">
        <f>IFERROR(VLOOKUP($Z208,NTG_RR!$A:$N,8+COLUMN()-COLUMN($AA$8),0),"")</f>
        <v/>
      </c>
      <c r="AC208" s="62" t="str">
        <f>IFERROR(VLOOKUP($Z208,NTG_RR!$A:$N,8+COLUMN()-COLUMN($AA$8),0),"")</f>
        <v/>
      </c>
      <c r="AD208" s="62" t="str">
        <f>IFERROR(VLOOKUP($Z208,NTG_RR!$A:$N,8+COLUMN()-COLUMN($AA$8),0),"")</f>
        <v/>
      </c>
      <c r="AE208" s="62" t="str">
        <f>IFERROR(VLOOKUP($Z208,NTG_RR!$A:$N,8+COLUMN()-COLUMN($AA$8),0),"")</f>
        <v/>
      </c>
      <c r="AF208" s="62" t="str">
        <f>IFERROR(VLOOKUP($Z208,NTG_RR!$A:$N,8+COLUMN()-COLUMN($AA$8),0),"")</f>
        <v/>
      </c>
      <c r="AG208" s="62" t="str">
        <f>IFERROR(VLOOKUP($Z208,NTG_RR!$A:$N,8+COLUMN()-COLUMN($AA$8),0),"")</f>
        <v/>
      </c>
      <c r="AI208" s="62" t="str">
        <f>IFERROR(VLOOKUP($Z208,NTG_RR!$A:$P,8+COLUMN()-COLUMN($AA$8),0),"")</f>
        <v/>
      </c>
    </row>
    <row r="209" spans="27:35" x14ac:dyDescent="0.25">
      <c r="AA209" s="62" t="str">
        <f>IFERROR(VLOOKUP($Z209,NTG_RR!$A:$N,8+COLUMN()-COLUMN($AA$8),0),"")</f>
        <v/>
      </c>
      <c r="AB209" s="62" t="str">
        <f>IFERROR(VLOOKUP($Z209,NTG_RR!$A:$N,8+COLUMN()-COLUMN($AA$8),0),"")</f>
        <v/>
      </c>
      <c r="AC209" s="62" t="str">
        <f>IFERROR(VLOOKUP($Z209,NTG_RR!$A:$N,8+COLUMN()-COLUMN($AA$8),0),"")</f>
        <v/>
      </c>
      <c r="AD209" s="62" t="str">
        <f>IFERROR(VLOOKUP($Z209,NTG_RR!$A:$N,8+COLUMN()-COLUMN($AA$8),0),"")</f>
        <v/>
      </c>
      <c r="AE209" s="62" t="str">
        <f>IFERROR(VLOOKUP($Z209,NTG_RR!$A:$N,8+COLUMN()-COLUMN($AA$8),0),"")</f>
        <v/>
      </c>
      <c r="AF209" s="62" t="str">
        <f>IFERROR(VLOOKUP($Z209,NTG_RR!$A:$N,8+COLUMN()-COLUMN($AA$8),0),"")</f>
        <v/>
      </c>
      <c r="AG209" s="62" t="str">
        <f>IFERROR(VLOOKUP($Z209,NTG_RR!$A:$N,8+COLUMN()-COLUMN($AA$8),0),"")</f>
        <v/>
      </c>
      <c r="AI209" s="62" t="str">
        <f>IFERROR(VLOOKUP($Z209,NTG_RR!$A:$P,8+COLUMN()-COLUMN($AA$8),0),"")</f>
        <v/>
      </c>
    </row>
    <row r="210" spans="27:35" x14ac:dyDescent="0.25">
      <c r="AA210" s="62" t="str">
        <f>IFERROR(VLOOKUP($Z210,NTG_RR!$A:$N,8+COLUMN()-COLUMN($AA$8),0),"")</f>
        <v/>
      </c>
      <c r="AB210" s="62" t="str">
        <f>IFERROR(VLOOKUP($Z210,NTG_RR!$A:$N,8+COLUMN()-COLUMN($AA$8),0),"")</f>
        <v/>
      </c>
      <c r="AC210" s="62" t="str">
        <f>IFERROR(VLOOKUP($Z210,NTG_RR!$A:$N,8+COLUMN()-COLUMN($AA$8),0),"")</f>
        <v/>
      </c>
      <c r="AD210" s="62" t="str">
        <f>IFERROR(VLOOKUP($Z210,NTG_RR!$A:$N,8+COLUMN()-COLUMN($AA$8),0),"")</f>
        <v/>
      </c>
      <c r="AE210" s="62" t="str">
        <f>IFERROR(VLOOKUP($Z210,NTG_RR!$A:$N,8+COLUMN()-COLUMN($AA$8),0),"")</f>
        <v/>
      </c>
      <c r="AF210" s="62" t="str">
        <f>IFERROR(VLOOKUP($Z210,NTG_RR!$A:$N,8+COLUMN()-COLUMN($AA$8),0),"")</f>
        <v/>
      </c>
      <c r="AG210" s="62" t="str">
        <f>IFERROR(VLOOKUP($Z210,NTG_RR!$A:$N,8+COLUMN()-COLUMN($AA$8),0),"")</f>
        <v/>
      </c>
      <c r="AI210" s="62" t="str">
        <f>IFERROR(VLOOKUP($Z210,NTG_RR!$A:$P,8+COLUMN()-COLUMN($AA$8),0),"")</f>
        <v/>
      </c>
    </row>
    <row r="211" spans="27:35" x14ac:dyDescent="0.25">
      <c r="AA211" s="62" t="str">
        <f>IFERROR(VLOOKUP($Z211,NTG_RR!$A:$N,8+COLUMN()-COLUMN($AA$8),0),"")</f>
        <v/>
      </c>
      <c r="AB211" s="62" t="str">
        <f>IFERROR(VLOOKUP($Z211,NTG_RR!$A:$N,8+COLUMN()-COLUMN($AA$8),0),"")</f>
        <v/>
      </c>
      <c r="AC211" s="62" t="str">
        <f>IFERROR(VLOOKUP($Z211,NTG_RR!$A:$N,8+COLUMN()-COLUMN($AA$8),0),"")</f>
        <v/>
      </c>
      <c r="AD211" s="62" t="str">
        <f>IFERROR(VLOOKUP($Z211,NTG_RR!$A:$N,8+COLUMN()-COLUMN($AA$8),0),"")</f>
        <v/>
      </c>
      <c r="AE211" s="62" t="str">
        <f>IFERROR(VLOOKUP($Z211,NTG_RR!$A:$N,8+COLUMN()-COLUMN($AA$8),0),"")</f>
        <v/>
      </c>
      <c r="AF211" s="62" t="str">
        <f>IFERROR(VLOOKUP($Z211,NTG_RR!$A:$N,8+COLUMN()-COLUMN($AA$8),0),"")</f>
        <v/>
      </c>
      <c r="AG211" s="62" t="str">
        <f>IFERROR(VLOOKUP($Z211,NTG_RR!$A:$N,8+COLUMN()-COLUMN($AA$8),0),"")</f>
        <v/>
      </c>
      <c r="AI211" s="62" t="str">
        <f>IFERROR(VLOOKUP($Z211,NTG_RR!$A:$P,8+COLUMN()-COLUMN($AA$8),0),"")</f>
        <v/>
      </c>
    </row>
    <row r="212" spans="27:35" x14ac:dyDescent="0.25">
      <c r="AA212" s="62" t="str">
        <f>IFERROR(VLOOKUP($Z212,NTG_RR!$A:$N,8+COLUMN()-COLUMN($AA$8),0),"")</f>
        <v/>
      </c>
      <c r="AB212" s="62" t="str">
        <f>IFERROR(VLOOKUP($Z212,NTG_RR!$A:$N,8+COLUMN()-COLUMN($AA$8),0),"")</f>
        <v/>
      </c>
      <c r="AC212" s="62" t="str">
        <f>IFERROR(VLOOKUP($Z212,NTG_RR!$A:$N,8+COLUMN()-COLUMN($AA$8),0),"")</f>
        <v/>
      </c>
      <c r="AD212" s="62" t="str">
        <f>IFERROR(VLOOKUP($Z212,NTG_RR!$A:$N,8+COLUMN()-COLUMN($AA$8),0),"")</f>
        <v/>
      </c>
      <c r="AE212" s="62" t="str">
        <f>IFERROR(VLOOKUP($Z212,NTG_RR!$A:$N,8+COLUMN()-COLUMN($AA$8),0),"")</f>
        <v/>
      </c>
      <c r="AF212" s="62" t="str">
        <f>IFERROR(VLOOKUP($Z212,NTG_RR!$A:$N,8+COLUMN()-COLUMN($AA$8),0),"")</f>
        <v/>
      </c>
      <c r="AG212" s="62" t="str">
        <f>IFERROR(VLOOKUP($Z212,NTG_RR!$A:$N,8+COLUMN()-COLUMN($AA$8),0),"")</f>
        <v/>
      </c>
      <c r="AI212" s="62" t="str">
        <f>IFERROR(VLOOKUP($Z212,NTG_RR!$A:$P,8+COLUMN()-COLUMN($AA$8),0),"")</f>
        <v/>
      </c>
    </row>
    <row r="213" spans="27:35" x14ac:dyDescent="0.25">
      <c r="AA213" s="62" t="str">
        <f>IFERROR(VLOOKUP($Z213,NTG_RR!$A:$N,8+COLUMN()-COLUMN($AA$8),0),"")</f>
        <v/>
      </c>
      <c r="AB213" s="62" t="str">
        <f>IFERROR(VLOOKUP($Z213,NTG_RR!$A:$N,8+COLUMN()-COLUMN($AA$8),0),"")</f>
        <v/>
      </c>
      <c r="AC213" s="62" t="str">
        <f>IFERROR(VLOOKUP($Z213,NTG_RR!$A:$N,8+COLUMN()-COLUMN($AA$8),0),"")</f>
        <v/>
      </c>
      <c r="AD213" s="62" t="str">
        <f>IFERROR(VLOOKUP($Z213,NTG_RR!$A:$N,8+COLUMN()-COLUMN($AA$8),0),"")</f>
        <v/>
      </c>
      <c r="AE213" s="62" t="str">
        <f>IFERROR(VLOOKUP($Z213,NTG_RR!$A:$N,8+COLUMN()-COLUMN($AA$8),0),"")</f>
        <v/>
      </c>
      <c r="AF213" s="62" t="str">
        <f>IFERROR(VLOOKUP($Z213,NTG_RR!$A:$N,8+COLUMN()-COLUMN($AA$8),0),"")</f>
        <v/>
      </c>
      <c r="AG213" s="62" t="str">
        <f>IFERROR(VLOOKUP($Z213,NTG_RR!$A:$N,8+COLUMN()-COLUMN($AA$8),0),"")</f>
        <v/>
      </c>
      <c r="AI213" s="62" t="str">
        <f>IFERROR(VLOOKUP($Z213,NTG_RR!$A:$P,8+COLUMN()-COLUMN($AA$8),0),"")</f>
        <v/>
      </c>
    </row>
    <row r="214" spans="27:35" x14ac:dyDescent="0.25">
      <c r="AA214" s="62" t="str">
        <f>IFERROR(VLOOKUP($Z214,NTG_RR!$A:$N,8+COLUMN()-COLUMN($AA$8),0),"")</f>
        <v/>
      </c>
      <c r="AB214" s="62" t="str">
        <f>IFERROR(VLOOKUP($Z214,NTG_RR!$A:$N,8+COLUMN()-COLUMN($AA$8),0),"")</f>
        <v/>
      </c>
      <c r="AC214" s="62" t="str">
        <f>IFERROR(VLOOKUP($Z214,NTG_RR!$A:$N,8+COLUMN()-COLUMN($AA$8),0),"")</f>
        <v/>
      </c>
      <c r="AD214" s="62" t="str">
        <f>IFERROR(VLOOKUP($Z214,NTG_RR!$A:$N,8+COLUMN()-COLUMN($AA$8),0),"")</f>
        <v/>
      </c>
      <c r="AE214" s="62" t="str">
        <f>IFERROR(VLOOKUP($Z214,NTG_RR!$A:$N,8+COLUMN()-COLUMN($AA$8),0),"")</f>
        <v/>
      </c>
      <c r="AF214" s="62" t="str">
        <f>IFERROR(VLOOKUP($Z214,NTG_RR!$A:$N,8+COLUMN()-COLUMN($AA$8),0),"")</f>
        <v/>
      </c>
      <c r="AG214" s="62" t="str">
        <f>IFERROR(VLOOKUP($Z214,NTG_RR!$A:$N,8+COLUMN()-COLUMN($AA$8),0),"")</f>
        <v/>
      </c>
      <c r="AI214" s="62" t="str">
        <f>IFERROR(VLOOKUP($Z214,NTG_RR!$A:$P,8+COLUMN()-COLUMN($AA$8),0),"")</f>
        <v/>
      </c>
    </row>
    <row r="215" spans="27:35" x14ac:dyDescent="0.25">
      <c r="AA215" s="62" t="str">
        <f>IFERROR(VLOOKUP($Z215,NTG_RR!$A:$N,8+COLUMN()-COLUMN($AA$8),0),"")</f>
        <v/>
      </c>
      <c r="AB215" s="62" t="str">
        <f>IFERROR(VLOOKUP($Z215,NTG_RR!$A:$N,8+COLUMN()-COLUMN($AA$8),0),"")</f>
        <v/>
      </c>
      <c r="AC215" s="62" t="str">
        <f>IFERROR(VLOOKUP($Z215,NTG_RR!$A:$N,8+COLUMN()-COLUMN($AA$8),0),"")</f>
        <v/>
      </c>
      <c r="AD215" s="62" t="str">
        <f>IFERROR(VLOOKUP($Z215,NTG_RR!$A:$N,8+COLUMN()-COLUMN($AA$8),0),"")</f>
        <v/>
      </c>
      <c r="AE215" s="62" t="str">
        <f>IFERROR(VLOOKUP($Z215,NTG_RR!$A:$N,8+COLUMN()-COLUMN($AA$8),0),"")</f>
        <v/>
      </c>
      <c r="AF215" s="62" t="str">
        <f>IFERROR(VLOOKUP($Z215,NTG_RR!$A:$N,8+COLUMN()-COLUMN($AA$8),0),"")</f>
        <v/>
      </c>
      <c r="AG215" s="62" t="str">
        <f>IFERROR(VLOOKUP($Z215,NTG_RR!$A:$N,8+COLUMN()-COLUMN($AA$8),0),"")</f>
        <v/>
      </c>
      <c r="AI215" s="62" t="str">
        <f>IFERROR(VLOOKUP($Z215,NTG_RR!$A:$P,8+COLUMN()-COLUMN($AA$8),0),"")</f>
        <v/>
      </c>
    </row>
    <row r="216" spans="27:35" x14ac:dyDescent="0.25">
      <c r="AA216" s="62" t="str">
        <f>IFERROR(VLOOKUP($Z216,NTG_RR!$A:$N,8+COLUMN()-COLUMN($AA$8),0),"")</f>
        <v/>
      </c>
      <c r="AB216" s="62" t="str">
        <f>IFERROR(VLOOKUP($Z216,NTG_RR!$A:$N,8+COLUMN()-COLUMN($AA$8),0),"")</f>
        <v/>
      </c>
      <c r="AC216" s="62" t="str">
        <f>IFERROR(VLOOKUP($Z216,NTG_RR!$A:$N,8+COLUMN()-COLUMN($AA$8),0),"")</f>
        <v/>
      </c>
      <c r="AD216" s="62" t="str">
        <f>IFERROR(VLOOKUP($Z216,NTG_RR!$A:$N,8+COLUMN()-COLUMN($AA$8),0),"")</f>
        <v/>
      </c>
      <c r="AE216" s="62" t="str">
        <f>IFERROR(VLOOKUP($Z216,NTG_RR!$A:$N,8+COLUMN()-COLUMN($AA$8),0),"")</f>
        <v/>
      </c>
      <c r="AF216" s="62" t="str">
        <f>IFERROR(VLOOKUP($Z216,NTG_RR!$A:$N,8+COLUMN()-COLUMN($AA$8),0),"")</f>
        <v/>
      </c>
      <c r="AG216" s="62" t="str">
        <f>IFERROR(VLOOKUP($Z216,NTG_RR!$A:$N,8+COLUMN()-COLUMN($AA$8),0),"")</f>
        <v/>
      </c>
      <c r="AI216" s="62" t="str">
        <f>IFERROR(VLOOKUP($Z216,NTG_RR!$A:$P,8+COLUMN()-COLUMN($AA$8),0),"")</f>
        <v/>
      </c>
    </row>
    <row r="217" spans="27:35" x14ac:dyDescent="0.25">
      <c r="AA217" s="62" t="str">
        <f>IFERROR(VLOOKUP($Z217,NTG_RR!$A:$N,8+COLUMN()-COLUMN($AA$8),0),"")</f>
        <v/>
      </c>
      <c r="AB217" s="62" t="str">
        <f>IFERROR(VLOOKUP($Z217,NTG_RR!$A:$N,8+COLUMN()-COLUMN($AA$8),0),"")</f>
        <v/>
      </c>
      <c r="AC217" s="62" t="str">
        <f>IFERROR(VLOOKUP($Z217,NTG_RR!$A:$N,8+COLUMN()-COLUMN($AA$8),0),"")</f>
        <v/>
      </c>
      <c r="AD217" s="62" t="str">
        <f>IFERROR(VLOOKUP($Z217,NTG_RR!$A:$N,8+COLUMN()-COLUMN($AA$8),0),"")</f>
        <v/>
      </c>
      <c r="AE217" s="62" t="str">
        <f>IFERROR(VLOOKUP($Z217,NTG_RR!$A:$N,8+COLUMN()-COLUMN($AA$8),0),"")</f>
        <v/>
      </c>
      <c r="AF217" s="62" t="str">
        <f>IFERROR(VLOOKUP($Z217,NTG_RR!$A:$N,8+COLUMN()-COLUMN($AA$8),0),"")</f>
        <v/>
      </c>
      <c r="AG217" s="62" t="str">
        <f>IFERROR(VLOOKUP($Z217,NTG_RR!$A:$N,8+COLUMN()-COLUMN($AA$8),0),"")</f>
        <v/>
      </c>
      <c r="AI217" s="62" t="str">
        <f>IFERROR(VLOOKUP($Z217,NTG_RR!$A:$P,8+COLUMN()-COLUMN($AA$8),0),"")</f>
        <v/>
      </c>
    </row>
    <row r="218" spans="27:35" x14ac:dyDescent="0.25">
      <c r="AA218" s="62" t="str">
        <f>IFERROR(VLOOKUP($Z218,NTG_RR!$A:$N,8+COLUMN()-COLUMN($AA$8),0),"")</f>
        <v/>
      </c>
      <c r="AB218" s="62" t="str">
        <f>IFERROR(VLOOKUP($Z218,NTG_RR!$A:$N,8+COLUMN()-COLUMN($AA$8),0),"")</f>
        <v/>
      </c>
      <c r="AC218" s="62" t="str">
        <f>IFERROR(VLOOKUP($Z218,NTG_RR!$A:$N,8+COLUMN()-COLUMN($AA$8),0),"")</f>
        <v/>
      </c>
      <c r="AD218" s="62" t="str">
        <f>IFERROR(VLOOKUP($Z218,NTG_RR!$A:$N,8+COLUMN()-COLUMN($AA$8),0),"")</f>
        <v/>
      </c>
      <c r="AE218" s="62" t="str">
        <f>IFERROR(VLOOKUP($Z218,NTG_RR!$A:$N,8+COLUMN()-COLUMN($AA$8),0),"")</f>
        <v/>
      </c>
      <c r="AF218" s="62" t="str">
        <f>IFERROR(VLOOKUP($Z218,NTG_RR!$A:$N,8+COLUMN()-COLUMN($AA$8),0),"")</f>
        <v/>
      </c>
      <c r="AG218" s="62" t="str">
        <f>IFERROR(VLOOKUP($Z218,NTG_RR!$A:$N,8+COLUMN()-COLUMN($AA$8),0),"")</f>
        <v/>
      </c>
      <c r="AI218" s="62" t="str">
        <f>IFERROR(VLOOKUP($Z218,NTG_RR!$A:$P,8+COLUMN()-COLUMN($AA$8),0),"")</f>
        <v/>
      </c>
    </row>
    <row r="219" spans="27:35" x14ac:dyDescent="0.25">
      <c r="AA219" s="62" t="str">
        <f>IFERROR(VLOOKUP($Z219,NTG_RR!$A:$N,8+COLUMN()-COLUMN($AA$8),0),"")</f>
        <v/>
      </c>
      <c r="AB219" s="62" t="str">
        <f>IFERROR(VLOOKUP($Z219,NTG_RR!$A:$N,8+COLUMN()-COLUMN($AA$8),0),"")</f>
        <v/>
      </c>
      <c r="AC219" s="62" t="str">
        <f>IFERROR(VLOOKUP($Z219,NTG_RR!$A:$N,8+COLUMN()-COLUMN($AA$8),0),"")</f>
        <v/>
      </c>
      <c r="AD219" s="62" t="str">
        <f>IFERROR(VLOOKUP($Z219,NTG_RR!$A:$N,8+COLUMN()-COLUMN($AA$8),0),"")</f>
        <v/>
      </c>
      <c r="AE219" s="62" t="str">
        <f>IFERROR(VLOOKUP($Z219,NTG_RR!$A:$N,8+COLUMN()-COLUMN($AA$8),0),"")</f>
        <v/>
      </c>
      <c r="AF219" s="62" t="str">
        <f>IFERROR(VLOOKUP($Z219,NTG_RR!$A:$N,8+COLUMN()-COLUMN($AA$8),0),"")</f>
        <v/>
      </c>
      <c r="AG219" s="62" t="str">
        <f>IFERROR(VLOOKUP($Z219,NTG_RR!$A:$N,8+COLUMN()-COLUMN($AA$8),0),"")</f>
        <v/>
      </c>
      <c r="AI219" s="62" t="str">
        <f>IFERROR(VLOOKUP($Z219,NTG_RR!$A:$P,8+COLUMN()-COLUMN($AA$8),0),"")</f>
        <v/>
      </c>
    </row>
    <row r="220" spans="27:35" x14ac:dyDescent="0.25">
      <c r="AA220" s="62" t="str">
        <f>IFERROR(VLOOKUP($Z220,NTG_RR!$A:$N,8+COLUMN()-COLUMN($AA$8),0),"")</f>
        <v/>
      </c>
      <c r="AB220" s="62" t="str">
        <f>IFERROR(VLOOKUP($Z220,NTG_RR!$A:$N,8+COLUMN()-COLUMN($AA$8),0),"")</f>
        <v/>
      </c>
      <c r="AC220" s="62" t="str">
        <f>IFERROR(VLOOKUP($Z220,NTG_RR!$A:$N,8+COLUMN()-COLUMN($AA$8),0),"")</f>
        <v/>
      </c>
      <c r="AD220" s="62" t="str">
        <f>IFERROR(VLOOKUP($Z220,NTG_RR!$A:$N,8+COLUMN()-COLUMN($AA$8),0),"")</f>
        <v/>
      </c>
      <c r="AE220" s="62" t="str">
        <f>IFERROR(VLOOKUP($Z220,NTG_RR!$A:$N,8+COLUMN()-COLUMN($AA$8),0),"")</f>
        <v/>
      </c>
      <c r="AF220" s="62" t="str">
        <f>IFERROR(VLOOKUP($Z220,NTG_RR!$A:$N,8+COLUMN()-COLUMN($AA$8),0),"")</f>
        <v/>
      </c>
      <c r="AG220" s="62" t="str">
        <f>IFERROR(VLOOKUP($Z220,NTG_RR!$A:$N,8+COLUMN()-COLUMN($AA$8),0),"")</f>
        <v/>
      </c>
      <c r="AI220" s="62" t="str">
        <f>IFERROR(VLOOKUP($Z220,NTG_RR!$A:$P,8+COLUMN()-COLUMN($AA$8),0),"")</f>
        <v/>
      </c>
    </row>
    <row r="221" spans="27:35" x14ac:dyDescent="0.25">
      <c r="AA221" s="62" t="str">
        <f>IFERROR(VLOOKUP($Z221,NTG_RR!$A:$N,8+COLUMN()-COLUMN($AA$8),0),"")</f>
        <v/>
      </c>
      <c r="AB221" s="62" t="str">
        <f>IFERROR(VLOOKUP($Z221,NTG_RR!$A:$N,8+COLUMN()-COLUMN($AA$8),0),"")</f>
        <v/>
      </c>
      <c r="AC221" s="62" t="str">
        <f>IFERROR(VLOOKUP($Z221,NTG_RR!$A:$N,8+COLUMN()-COLUMN($AA$8),0),"")</f>
        <v/>
      </c>
      <c r="AD221" s="62" t="str">
        <f>IFERROR(VLOOKUP($Z221,NTG_RR!$A:$N,8+COLUMN()-COLUMN($AA$8),0),"")</f>
        <v/>
      </c>
      <c r="AE221" s="62" t="str">
        <f>IFERROR(VLOOKUP($Z221,NTG_RR!$A:$N,8+COLUMN()-COLUMN($AA$8),0),"")</f>
        <v/>
      </c>
      <c r="AF221" s="62" t="str">
        <f>IFERROR(VLOOKUP($Z221,NTG_RR!$A:$N,8+COLUMN()-COLUMN($AA$8),0),"")</f>
        <v/>
      </c>
      <c r="AG221" s="62" t="str">
        <f>IFERROR(VLOOKUP($Z221,NTG_RR!$A:$N,8+COLUMN()-COLUMN($AA$8),0),"")</f>
        <v/>
      </c>
      <c r="AI221" s="62" t="str">
        <f>IFERROR(VLOOKUP($Z221,NTG_RR!$A:$P,8+COLUMN()-COLUMN($AA$8),0),"")</f>
        <v/>
      </c>
    </row>
    <row r="222" spans="27:35" x14ac:dyDescent="0.25">
      <c r="AA222" s="62" t="str">
        <f>IFERROR(VLOOKUP($Z222,NTG_RR!$A:$N,8+COLUMN()-COLUMN($AA$8),0),"")</f>
        <v/>
      </c>
      <c r="AB222" s="62" t="str">
        <f>IFERROR(VLOOKUP($Z222,NTG_RR!$A:$N,8+COLUMN()-COLUMN($AA$8),0),"")</f>
        <v/>
      </c>
      <c r="AC222" s="62" t="str">
        <f>IFERROR(VLOOKUP($Z222,NTG_RR!$A:$N,8+COLUMN()-COLUMN($AA$8),0),"")</f>
        <v/>
      </c>
      <c r="AD222" s="62" t="str">
        <f>IFERROR(VLOOKUP($Z222,NTG_RR!$A:$N,8+COLUMN()-COLUMN($AA$8),0),"")</f>
        <v/>
      </c>
      <c r="AE222" s="62" t="str">
        <f>IFERROR(VLOOKUP($Z222,NTG_RR!$A:$N,8+COLUMN()-COLUMN($AA$8),0),"")</f>
        <v/>
      </c>
      <c r="AF222" s="62" t="str">
        <f>IFERROR(VLOOKUP($Z222,NTG_RR!$A:$N,8+COLUMN()-COLUMN($AA$8),0),"")</f>
        <v/>
      </c>
      <c r="AG222" s="62" t="str">
        <f>IFERROR(VLOOKUP($Z222,NTG_RR!$A:$N,8+COLUMN()-COLUMN($AA$8),0),"")</f>
        <v/>
      </c>
      <c r="AI222" s="62" t="str">
        <f>IFERROR(VLOOKUP($Z222,NTG_RR!$A:$P,8+COLUMN()-COLUMN($AA$8),0),"")</f>
        <v/>
      </c>
    </row>
    <row r="223" spans="27:35" x14ac:dyDescent="0.25">
      <c r="AA223" s="62" t="str">
        <f>IFERROR(VLOOKUP($Z223,NTG_RR!$A:$N,8+COLUMN()-COLUMN($AA$8),0),"")</f>
        <v/>
      </c>
      <c r="AB223" s="62" t="str">
        <f>IFERROR(VLOOKUP($Z223,NTG_RR!$A:$N,8+COLUMN()-COLUMN($AA$8),0),"")</f>
        <v/>
      </c>
      <c r="AC223" s="62" t="str">
        <f>IFERROR(VLOOKUP($Z223,NTG_RR!$A:$N,8+COLUMN()-COLUMN($AA$8),0),"")</f>
        <v/>
      </c>
      <c r="AD223" s="62" t="str">
        <f>IFERROR(VLOOKUP($Z223,NTG_RR!$A:$N,8+COLUMN()-COLUMN($AA$8),0),"")</f>
        <v/>
      </c>
      <c r="AE223" s="62" t="str">
        <f>IFERROR(VLOOKUP($Z223,NTG_RR!$A:$N,8+COLUMN()-COLUMN($AA$8),0),"")</f>
        <v/>
      </c>
      <c r="AF223" s="62" t="str">
        <f>IFERROR(VLOOKUP($Z223,NTG_RR!$A:$N,8+COLUMN()-COLUMN($AA$8),0),"")</f>
        <v/>
      </c>
      <c r="AG223" s="62" t="str">
        <f>IFERROR(VLOOKUP($Z223,NTG_RR!$A:$N,8+COLUMN()-COLUMN($AA$8),0),"")</f>
        <v/>
      </c>
      <c r="AI223" s="62" t="str">
        <f>IFERROR(VLOOKUP($Z223,NTG_RR!$A:$P,8+COLUMN()-COLUMN($AA$8),0),"")</f>
        <v/>
      </c>
    </row>
    <row r="224" spans="27:35" x14ac:dyDescent="0.25">
      <c r="AA224" s="62" t="str">
        <f>IFERROR(VLOOKUP($Z224,NTG_RR!$A:$N,8+COLUMN()-COLUMN($AA$8),0),"")</f>
        <v/>
      </c>
      <c r="AB224" s="62" t="str">
        <f>IFERROR(VLOOKUP($Z224,NTG_RR!$A:$N,8+COLUMN()-COLUMN($AA$8),0),"")</f>
        <v/>
      </c>
      <c r="AC224" s="62" t="str">
        <f>IFERROR(VLOOKUP($Z224,NTG_RR!$A:$N,8+COLUMN()-COLUMN($AA$8),0),"")</f>
        <v/>
      </c>
      <c r="AD224" s="62" t="str">
        <f>IFERROR(VLOOKUP($Z224,NTG_RR!$A:$N,8+COLUMN()-COLUMN($AA$8),0),"")</f>
        <v/>
      </c>
      <c r="AE224" s="62" t="str">
        <f>IFERROR(VLOOKUP($Z224,NTG_RR!$A:$N,8+COLUMN()-COLUMN($AA$8),0),"")</f>
        <v/>
      </c>
      <c r="AF224" s="62" t="str">
        <f>IFERROR(VLOOKUP($Z224,NTG_RR!$A:$N,8+COLUMN()-COLUMN($AA$8),0),"")</f>
        <v/>
      </c>
      <c r="AG224" s="62" t="str">
        <f>IFERROR(VLOOKUP($Z224,NTG_RR!$A:$N,8+COLUMN()-COLUMN($AA$8),0),"")</f>
        <v/>
      </c>
      <c r="AI224" s="62" t="str">
        <f>IFERROR(VLOOKUP($Z224,NTG_RR!$A:$P,8+COLUMN()-COLUMN($AA$8),0),"")</f>
        <v/>
      </c>
    </row>
    <row r="225" spans="27:35" x14ac:dyDescent="0.25">
      <c r="AA225" s="62" t="str">
        <f>IFERROR(VLOOKUP($Z225,NTG_RR!$A:$N,8+COLUMN()-COLUMN($AA$8),0),"")</f>
        <v/>
      </c>
      <c r="AB225" s="62" t="str">
        <f>IFERROR(VLOOKUP($Z225,NTG_RR!$A:$N,8+COLUMN()-COLUMN($AA$8),0),"")</f>
        <v/>
      </c>
      <c r="AC225" s="62" t="str">
        <f>IFERROR(VLOOKUP($Z225,NTG_RR!$A:$N,8+COLUMN()-COLUMN($AA$8),0),"")</f>
        <v/>
      </c>
      <c r="AD225" s="62" t="str">
        <f>IFERROR(VLOOKUP($Z225,NTG_RR!$A:$N,8+COLUMN()-COLUMN($AA$8),0),"")</f>
        <v/>
      </c>
      <c r="AE225" s="62" t="str">
        <f>IFERROR(VLOOKUP($Z225,NTG_RR!$A:$N,8+COLUMN()-COLUMN($AA$8),0),"")</f>
        <v/>
      </c>
      <c r="AF225" s="62" t="str">
        <f>IFERROR(VLOOKUP($Z225,NTG_RR!$A:$N,8+COLUMN()-COLUMN($AA$8),0),"")</f>
        <v/>
      </c>
      <c r="AG225" s="62" t="str">
        <f>IFERROR(VLOOKUP($Z225,NTG_RR!$A:$N,8+COLUMN()-COLUMN($AA$8),0),"")</f>
        <v/>
      </c>
      <c r="AI225" s="62" t="str">
        <f>IFERROR(VLOOKUP($Z225,NTG_RR!$A:$P,8+COLUMN()-COLUMN($AA$8),0),"")</f>
        <v/>
      </c>
    </row>
    <row r="226" spans="27:35" x14ac:dyDescent="0.25">
      <c r="AA226" s="62" t="str">
        <f>IFERROR(VLOOKUP($Z226,NTG_RR!$A:$N,8+COLUMN()-COLUMN($AA$8),0),"")</f>
        <v/>
      </c>
      <c r="AB226" s="62" t="str">
        <f>IFERROR(VLOOKUP($Z226,NTG_RR!$A:$N,8+COLUMN()-COLUMN($AA$8),0),"")</f>
        <v/>
      </c>
      <c r="AC226" s="62" t="str">
        <f>IFERROR(VLOOKUP($Z226,NTG_RR!$A:$N,8+COLUMN()-COLUMN($AA$8),0),"")</f>
        <v/>
      </c>
      <c r="AD226" s="62" t="str">
        <f>IFERROR(VLOOKUP($Z226,NTG_RR!$A:$N,8+COLUMN()-COLUMN($AA$8),0),"")</f>
        <v/>
      </c>
      <c r="AE226" s="62" t="str">
        <f>IFERROR(VLOOKUP($Z226,NTG_RR!$A:$N,8+COLUMN()-COLUMN($AA$8),0),"")</f>
        <v/>
      </c>
      <c r="AF226" s="62" t="str">
        <f>IFERROR(VLOOKUP($Z226,NTG_RR!$A:$N,8+COLUMN()-COLUMN($AA$8),0),"")</f>
        <v/>
      </c>
      <c r="AG226" s="62" t="str">
        <f>IFERROR(VLOOKUP($Z226,NTG_RR!$A:$N,8+COLUMN()-COLUMN($AA$8),0),"")</f>
        <v/>
      </c>
      <c r="AI226" s="62" t="str">
        <f>IFERROR(VLOOKUP($Z226,NTG_RR!$A:$P,8+COLUMN()-COLUMN($AA$8),0),"")</f>
        <v/>
      </c>
    </row>
    <row r="227" spans="27:35" x14ac:dyDescent="0.25">
      <c r="AA227" s="62" t="str">
        <f>IFERROR(VLOOKUP($Z227,NTG_RR!$A:$N,8+COLUMN()-COLUMN($AA$8),0),"")</f>
        <v/>
      </c>
      <c r="AB227" s="62" t="str">
        <f>IFERROR(VLOOKUP($Z227,NTG_RR!$A:$N,8+COLUMN()-COLUMN($AA$8),0),"")</f>
        <v/>
      </c>
      <c r="AC227" s="62" t="str">
        <f>IFERROR(VLOOKUP($Z227,NTG_RR!$A:$N,8+COLUMN()-COLUMN($AA$8),0),"")</f>
        <v/>
      </c>
      <c r="AD227" s="62" t="str">
        <f>IFERROR(VLOOKUP($Z227,NTG_RR!$A:$N,8+COLUMN()-COLUMN($AA$8),0),"")</f>
        <v/>
      </c>
      <c r="AE227" s="62" t="str">
        <f>IFERROR(VLOOKUP($Z227,NTG_RR!$A:$N,8+COLUMN()-COLUMN($AA$8),0),"")</f>
        <v/>
      </c>
      <c r="AF227" s="62" t="str">
        <f>IFERROR(VLOOKUP($Z227,NTG_RR!$A:$N,8+COLUMN()-COLUMN($AA$8),0),"")</f>
        <v/>
      </c>
      <c r="AG227" s="62" t="str">
        <f>IFERROR(VLOOKUP($Z227,NTG_RR!$A:$N,8+COLUMN()-COLUMN($AA$8),0),"")</f>
        <v/>
      </c>
      <c r="AI227" s="62" t="str">
        <f>IFERROR(VLOOKUP($Z227,NTG_RR!$A:$P,8+COLUMN()-COLUMN($AA$8),0),"")</f>
        <v/>
      </c>
    </row>
    <row r="228" spans="27:35" x14ac:dyDescent="0.25">
      <c r="AA228" s="62" t="str">
        <f>IFERROR(VLOOKUP($Z228,NTG_RR!$A:$N,8+COLUMN()-COLUMN($AA$8),0),"")</f>
        <v/>
      </c>
      <c r="AB228" s="62" t="str">
        <f>IFERROR(VLOOKUP($Z228,NTG_RR!$A:$N,8+COLUMN()-COLUMN($AA$8),0),"")</f>
        <v/>
      </c>
      <c r="AC228" s="62" t="str">
        <f>IFERROR(VLOOKUP($Z228,NTG_RR!$A:$N,8+COLUMN()-COLUMN($AA$8),0),"")</f>
        <v/>
      </c>
      <c r="AD228" s="62" t="str">
        <f>IFERROR(VLOOKUP($Z228,NTG_RR!$A:$N,8+COLUMN()-COLUMN($AA$8),0),"")</f>
        <v/>
      </c>
      <c r="AE228" s="62" t="str">
        <f>IFERROR(VLOOKUP($Z228,NTG_RR!$A:$N,8+COLUMN()-COLUMN($AA$8),0),"")</f>
        <v/>
      </c>
      <c r="AF228" s="62" t="str">
        <f>IFERROR(VLOOKUP($Z228,NTG_RR!$A:$N,8+COLUMN()-COLUMN($AA$8),0),"")</f>
        <v/>
      </c>
      <c r="AG228" s="62" t="str">
        <f>IFERROR(VLOOKUP($Z228,NTG_RR!$A:$N,8+COLUMN()-COLUMN($AA$8),0),"")</f>
        <v/>
      </c>
      <c r="AI228" s="62" t="str">
        <f>IFERROR(VLOOKUP($Z228,NTG_RR!$A:$P,8+COLUMN()-COLUMN($AA$8),0),"")</f>
        <v/>
      </c>
    </row>
    <row r="229" spans="27:35" x14ac:dyDescent="0.25">
      <c r="AA229" s="62" t="str">
        <f>IFERROR(VLOOKUP($Z229,NTG_RR!$A:$N,8+COLUMN()-COLUMN($AA$8),0),"")</f>
        <v/>
      </c>
      <c r="AB229" s="62" t="str">
        <f>IFERROR(VLOOKUP($Z229,NTG_RR!$A:$N,8+COLUMN()-COLUMN($AA$8),0),"")</f>
        <v/>
      </c>
      <c r="AC229" s="62" t="str">
        <f>IFERROR(VLOOKUP($Z229,NTG_RR!$A:$N,8+COLUMN()-COLUMN($AA$8),0),"")</f>
        <v/>
      </c>
      <c r="AD229" s="62" t="str">
        <f>IFERROR(VLOOKUP($Z229,NTG_RR!$A:$N,8+COLUMN()-COLUMN($AA$8),0),"")</f>
        <v/>
      </c>
      <c r="AE229" s="62" t="str">
        <f>IFERROR(VLOOKUP($Z229,NTG_RR!$A:$N,8+COLUMN()-COLUMN($AA$8),0),"")</f>
        <v/>
      </c>
      <c r="AF229" s="62" t="str">
        <f>IFERROR(VLOOKUP($Z229,NTG_RR!$A:$N,8+COLUMN()-COLUMN($AA$8),0),"")</f>
        <v/>
      </c>
      <c r="AG229" s="62" t="str">
        <f>IFERROR(VLOOKUP($Z229,NTG_RR!$A:$N,8+COLUMN()-COLUMN($AA$8),0),"")</f>
        <v/>
      </c>
      <c r="AI229" s="62" t="str">
        <f>IFERROR(VLOOKUP($Z229,NTG_RR!$A:$P,8+COLUMN()-COLUMN($AA$8),0),"")</f>
        <v/>
      </c>
    </row>
    <row r="230" spans="27:35" x14ac:dyDescent="0.25">
      <c r="AA230" s="62" t="str">
        <f>IFERROR(VLOOKUP($Z230,NTG_RR!$A:$N,8+COLUMN()-COLUMN($AA$8),0),"")</f>
        <v/>
      </c>
      <c r="AB230" s="62" t="str">
        <f>IFERROR(VLOOKUP($Z230,NTG_RR!$A:$N,8+COLUMN()-COLUMN($AA$8),0),"")</f>
        <v/>
      </c>
      <c r="AC230" s="62" t="str">
        <f>IFERROR(VLOOKUP($Z230,NTG_RR!$A:$N,8+COLUMN()-COLUMN($AA$8),0),"")</f>
        <v/>
      </c>
      <c r="AD230" s="62" t="str">
        <f>IFERROR(VLOOKUP($Z230,NTG_RR!$A:$N,8+COLUMN()-COLUMN($AA$8),0),"")</f>
        <v/>
      </c>
      <c r="AE230" s="62" t="str">
        <f>IFERROR(VLOOKUP($Z230,NTG_RR!$A:$N,8+COLUMN()-COLUMN($AA$8),0),"")</f>
        <v/>
      </c>
      <c r="AF230" s="62" t="str">
        <f>IFERROR(VLOOKUP($Z230,NTG_RR!$A:$N,8+COLUMN()-COLUMN($AA$8),0),"")</f>
        <v/>
      </c>
      <c r="AG230" s="62" t="str">
        <f>IFERROR(VLOOKUP($Z230,NTG_RR!$A:$N,8+COLUMN()-COLUMN($AA$8),0),"")</f>
        <v/>
      </c>
      <c r="AI230" s="62" t="str">
        <f>IFERROR(VLOOKUP($Z230,NTG_RR!$A:$P,8+COLUMN()-COLUMN($AA$8),0),"")</f>
        <v/>
      </c>
    </row>
    <row r="231" spans="27:35" x14ac:dyDescent="0.25">
      <c r="AA231" s="62" t="str">
        <f>IFERROR(VLOOKUP($Z231,NTG_RR!$A:$N,8+COLUMN()-COLUMN($AA$8),0),"")</f>
        <v/>
      </c>
      <c r="AB231" s="62" t="str">
        <f>IFERROR(VLOOKUP($Z231,NTG_RR!$A:$N,8+COLUMN()-COLUMN($AA$8),0),"")</f>
        <v/>
      </c>
      <c r="AC231" s="62" t="str">
        <f>IFERROR(VLOOKUP($Z231,NTG_RR!$A:$N,8+COLUMN()-COLUMN($AA$8),0),"")</f>
        <v/>
      </c>
      <c r="AD231" s="62" t="str">
        <f>IFERROR(VLOOKUP($Z231,NTG_RR!$A:$N,8+COLUMN()-COLUMN($AA$8),0),"")</f>
        <v/>
      </c>
      <c r="AE231" s="62" t="str">
        <f>IFERROR(VLOOKUP($Z231,NTG_RR!$A:$N,8+COLUMN()-COLUMN($AA$8),0),"")</f>
        <v/>
      </c>
      <c r="AF231" s="62" t="str">
        <f>IFERROR(VLOOKUP($Z231,NTG_RR!$A:$N,8+COLUMN()-COLUMN($AA$8),0),"")</f>
        <v/>
      </c>
      <c r="AG231" s="62" t="str">
        <f>IFERROR(VLOOKUP($Z231,NTG_RR!$A:$N,8+COLUMN()-COLUMN($AA$8),0),"")</f>
        <v/>
      </c>
      <c r="AI231" s="62" t="str">
        <f>IFERROR(VLOOKUP($Z231,NTG_RR!$A:$P,8+COLUMN()-COLUMN($AA$8),0),"")</f>
        <v/>
      </c>
    </row>
    <row r="232" spans="27:35" x14ac:dyDescent="0.25">
      <c r="AA232" s="62" t="str">
        <f>IFERROR(VLOOKUP($Z232,NTG_RR!$A:$N,8+COLUMN()-COLUMN($AA$8),0),"")</f>
        <v/>
      </c>
      <c r="AB232" s="62" t="str">
        <f>IFERROR(VLOOKUP($Z232,NTG_RR!$A:$N,8+COLUMN()-COLUMN($AA$8),0),"")</f>
        <v/>
      </c>
      <c r="AC232" s="62" t="str">
        <f>IFERROR(VLOOKUP($Z232,NTG_RR!$A:$N,8+COLUMN()-COLUMN($AA$8),0),"")</f>
        <v/>
      </c>
      <c r="AD232" s="62" t="str">
        <f>IFERROR(VLOOKUP($Z232,NTG_RR!$A:$N,8+COLUMN()-COLUMN($AA$8),0),"")</f>
        <v/>
      </c>
      <c r="AE232" s="62" t="str">
        <f>IFERROR(VLOOKUP($Z232,NTG_RR!$A:$N,8+COLUMN()-COLUMN($AA$8),0),"")</f>
        <v/>
      </c>
      <c r="AF232" s="62" t="str">
        <f>IFERROR(VLOOKUP($Z232,NTG_RR!$A:$N,8+COLUMN()-COLUMN($AA$8),0),"")</f>
        <v/>
      </c>
      <c r="AG232" s="62" t="str">
        <f>IFERROR(VLOOKUP($Z232,NTG_RR!$A:$N,8+COLUMN()-COLUMN($AA$8),0),"")</f>
        <v/>
      </c>
      <c r="AI232" s="62" t="str">
        <f>IFERROR(VLOOKUP($Z232,NTG_RR!$A:$P,8+COLUMN()-COLUMN($AA$8),0),"")</f>
        <v/>
      </c>
    </row>
    <row r="233" spans="27:35" x14ac:dyDescent="0.25">
      <c r="AA233" s="62" t="str">
        <f>IFERROR(VLOOKUP($Z233,NTG_RR!$A:$N,8+COLUMN()-COLUMN($AA$8),0),"")</f>
        <v/>
      </c>
      <c r="AB233" s="62" t="str">
        <f>IFERROR(VLOOKUP($Z233,NTG_RR!$A:$N,8+COLUMN()-COLUMN($AA$8),0),"")</f>
        <v/>
      </c>
      <c r="AC233" s="62" t="str">
        <f>IFERROR(VLOOKUP($Z233,NTG_RR!$A:$N,8+COLUMN()-COLUMN($AA$8),0),"")</f>
        <v/>
      </c>
      <c r="AD233" s="62" t="str">
        <f>IFERROR(VLOOKUP($Z233,NTG_RR!$A:$N,8+COLUMN()-COLUMN($AA$8),0),"")</f>
        <v/>
      </c>
      <c r="AE233" s="62" t="str">
        <f>IFERROR(VLOOKUP($Z233,NTG_RR!$A:$N,8+COLUMN()-COLUMN($AA$8),0),"")</f>
        <v/>
      </c>
      <c r="AF233" s="62" t="str">
        <f>IFERROR(VLOOKUP($Z233,NTG_RR!$A:$N,8+COLUMN()-COLUMN($AA$8),0),"")</f>
        <v/>
      </c>
      <c r="AG233" s="62" t="str">
        <f>IFERROR(VLOOKUP($Z233,NTG_RR!$A:$N,8+COLUMN()-COLUMN($AA$8),0),"")</f>
        <v/>
      </c>
      <c r="AI233" s="62" t="str">
        <f>IFERROR(VLOOKUP($Z233,NTG_RR!$A:$P,8+COLUMN()-COLUMN($AA$8),0),"")</f>
        <v/>
      </c>
    </row>
    <row r="234" spans="27:35" x14ac:dyDescent="0.25">
      <c r="AA234" s="62" t="str">
        <f>IFERROR(VLOOKUP($Z234,NTG_RR!$A:$N,8+COLUMN()-COLUMN($AA$8),0),"")</f>
        <v/>
      </c>
      <c r="AB234" s="62" t="str">
        <f>IFERROR(VLOOKUP($Z234,NTG_RR!$A:$N,8+COLUMN()-COLUMN($AA$8),0),"")</f>
        <v/>
      </c>
      <c r="AC234" s="62" t="str">
        <f>IFERROR(VLOOKUP($Z234,NTG_RR!$A:$N,8+COLUMN()-COLUMN($AA$8),0),"")</f>
        <v/>
      </c>
      <c r="AD234" s="62" t="str">
        <f>IFERROR(VLOOKUP($Z234,NTG_RR!$A:$N,8+COLUMN()-COLUMN($AA$8),0),"")</f>
        <v/>
      </c>
      <c r="AE234" s="62" t="str">
        <f>IFERROR(VLOOKUP($Z234,NTG_RR!$A:$N,8+COLUMN()-COLUMN($AA$8),0),"")</f>
        <v/>
      </c>
      <c r="AF234" s="62" t="str">
        <f>IFERROR(VLOOKUP($Z234,NTG_RR!$A:$N,8+COLUMN()-COLUMN($AA$8),0),"")</f>
        <v/>
      </c>
      <c r="AG234" s="62" t="str">
        <f>IFERROR(VLOOKUP($Z234,NTG_RR!$A:$N,8+COLUMN()-COLUMN($AA$8),0),"")</f>
        <v/>
      </c>
      <c r="AI234" s="62" t="str">
        <f>IFERROR(VLOOKUP($Z234,NTG_RR!$A:$P,8+COLUMN()-COLUMN($AA$8),0),"")</f>
        <v/>
      </c>
    </row>
    <row r="235" spans="27:35" x14ac:dyDescent="0.25">
      <c r="AA235" s="62" t="str">
        <f>IFERROR(VLOOKUP($Z235,NTG_RR!$A:$N,8+COLUMN()-COLUMN($AA$8),0),"")</f>
        <v/>
      </c>
      <c r="AB235" s="62" t="str">
        <f>IFERROR(VLOOKUP($Z235,NTG_RR!$A:$N,8+COLUMN()-COLUMN($AA$8),0),"")</f>
        <v/>
      </c>
      <c r="AC235" s="62" t="str">
        <f>IFERROR(VLOOKUP($Z235,NTG_RR!$A:$N,8+COLUMN()-COLUMN($AA$8),0),"")</f>
        <v/>
      </c>
      <c r="AD235" s="62" t="str">
        <f>IFERROR(VLOOKUP($Z235,NTG_RR!$A:$N,8+COLUMN()-COLUMN($AA$8),0),"")</f>
        <v/>
      </c>
      <c r="AE235" s="62" t="str">
        <f>IFERROR(VLOOKUP($Z235,NTG_RR!$A:$N,8+COLUMN()-COLUMN($AA$8),0),"")</f>
        <v/>
      </c>
      <c r="AF235" s="62" t="str">
        <f>IFERROR(VLOOKUP($Z235,NTG_RR!$A:$N,8+COLUMN()-COLUMN($AA$8),0),"")</f>
        <v/>
      </c>
      <c r="AG235" s="62" t="str">
        <f>IFERROR(VLOOKUP($Z235,NTG_RR!$A:$N,8+COLUMN()-COLUMN($AA$8),0),"")</f>
        <v/>
      </c>
      <c r="AI235" s="62" t="str">
        <f>IFERROR(VLOOKUP($Z235,NTG_RR!$A:$P,8+COLUMN()-COLUMN($AA$8),0),"")</f>
        <v/>
      </c>
    </row>
    <row r="236" spans="27:35" x14ac:dyDescent="0.25">
      <c r="AA236" s="62" t="str">
        <f>IFERROR(VLOOKUP($Z236,NTG_RR!$A:$N,8+COLUMN()-COLUMN($AA$8),0),"")</f>
        <v/>
      </c>
      <c r="AB236" s="62" t="str">
        <f>IFERROR(VLOOKUP($Z236,NTG_RR!$A:$N,8+COLUMN()-COLUMN($AA$8),0),"")</f>
        <v/>
      </c>
      <c r="AC236" s="62" t="str">
        <f>IFERROR(VLOOKUP($Z236,NTG_RR!$A:$N,8+COLUMN()-COLUMN($AA$8),0),"")</f>
        <v/>
      </c>
      <c r="AD236" s="62" t="str">
        <f>IFERROR(VLOOKUP($Z236,NTG_RR!$A:$N,8+COLUMN()-COLUMN($AA$8),0),"")</f>
        <v/>
      </c>
      <c r="AE236" s="62" t="str">
        <f>IFERROR(VLOOKUP($Z236,NTG_RR!$A:$N,8+COLUMN()-COLUMN($AA$8),0),"")</f>
        <v/>
      </c>
      <c r="AF236" s="62" t="str">
        <f>IFERROR(VLOOKUP($Z236,NTG_RR!$A:$N,8+COLUMN()-COLUMN($AA$8),0),"")</f>
        <v/>
      </c>
      <c r="AG236" s="62" t="str">
        <f>IFERROR(VLOOKUP($Z236,NTG_RR!$A:$N,8+COLUMN()-COLUMN($AA$8),0),"")</f>
        <v/>
      </c>
      <c r="AI236" s="62" t="str">
        <f>IFERROR(VLOOKUP($Z236,NTG_RR!$A:$P,8+COLUMN()-COLUMN($AA$8),0),"")</f>
        <v/>
      </c>
    </row>
    <row r="237" spans="27:35" x14ac:dyDescent="0.25">
      <c r="AA237" s="62" t="str">
        <f>IFERROR(VLOOKUP($Z237,NTG_RR!$A:$N,8+COLUMN()-COLUMN($AA$8),0),"")</f>
        <v/>
      </c>
      <c r="AB237" s="62" t="str">
        <f>IFERROR(VLOOKUP($Z237,NTG_RR!$A:$N,8+COLUMN()-COLUMN($AA$8),0),"")</f>
        <v/>
      </c>
      <c r="AC237" s="62" t="str">
        <f>IFERROR(VLOOKUP($Z237,NTG_RR!$A:$N,8+COLUMN()-COLUMN($AA$8),0),"")</f>
        <v/>
      </c>
      <c r="AD237" s="62" t="str">
        <f>IFERROR(VLOOKUP($Z237,NTG_RR!$A:$N,8+COLUMN()-COLUMN($AA$8),0),"")</f>
        <v/>
      </c>
      <c r="AE237" s="62" t="str">
        <f>IFERROR(VLOOKUP($Z237,NTG_RR!$A:$N,8+COLUMN()-COLUMN($AA$8),0),"")</f>
        <v/>
      </c>
      <c r="AF237" s="62" t="str">
        <f>IFERROR(VLOOKUP($Z237,NTG_RR!$A:$N,8+COLUMN()-COLUMN($AA$8),0),"")</f>
        <v/>
      </c>
      <c r="AG237" s="62" t="str">
        <f>IFERROR(VLOOKUP($Z237,NTG_RR!$A:$N,8+COLUMN()-COLUMN($AA$8),0),"")</f>
        <v/>
      </c>
      <c r="AI237" s="62" t="str">
        <f>IFERROR(VLOOKUP($Z237,NTG_RR!$A:$P,8+COLUMN()-COLUMN($AA$8),0),"")</f>
        <v/>
      </c>
    </row>
    <row r="238" spans="27:35" x14ac:dyDescent="0.25">
      <c r="AA238" s="62" t="str">
        <f>IFERROR(VLOOKUP($Z238,NTG_RR!$A:$N,8+COLUMN()-COLUMN($AA$8),0),"")</f>
        <v/>
      </c>
      <c r="AB238" s="62" t="str">
        <f>IFERROR(VLOOKUP($Z238,NTG_RR!$A:$N,8+COLUMN()-COLUMN($AA$8),0),"")</f>
        <v/>
      </c>
      <c r="AC238" s="62" t="str">
        <f>IFERROR(VLOOKUP($Z238,NTG_RR!$A:$N,8+COLUMN()-COLUMN($AA$8),0),"")</f>
        <v/>
      </c>
      <c r="AD238" s="62" t="str">
        <f>IFERROR(VLOOKUP($Z238,NTG_RR!$A:$N,8+COLUMN()-COLUMN($AA$8),0),"")</f>
        <v/>
      </c>
      <c r="AE238" s="62" t="str">
        <f>IFERROR(VLOOKUP($Z238,NTG_RR!$A:$N,8+COLUMN()-COLUMN($AA$8),0),"")</f>
        <v/>
      </c>
      <c r="AF238" s="62" t="str">
        <f>IFERROR(VLOOKUP($Z238,NTG_RR!$A:$N,8+COLUMN()-COLUMN($AA$8),0),"")</f>
        <v/>
      </c>
      <c r="AG238" s="62" t="str">
        <f>IFERROR(VLOOKUP($Z238,NTG_RR!$A:$N,8+COLUMN()-COLUMN($AA$8),0),"")</f>
        <v/>
      </c>
      <c r="AI238" s="62" t="str">
        <f>IFERROR(VLOOKUP($Z238,NTG_RR!$A:$P,8+COLUMN()-COLUMN($AA$8),0),"")</f>
        <v/>
      </c>
    </row>
    <row r="239" spans="27:35" x14ac:dyDescent="0.25">
      <c r="AA239" s="62" t="str">
        <f>IFERROR(VLOOKUP($Z239,NTG_RR!$A:$N,8+COLUMN()-COLUMN($AA$8),0),"")</f>
        <v/>
      </c>
      <c r="AB239" s="62" t="str">
        <f>IFERROR(VLOOKUP($Z239,NTG_RR!$A:$N,8+COLUMN()-COLUMN($AA$8),0),"")</f>
        <v/>
      </c>
      <c r="AC239" s="62" t="str">
        <f>IFERROR(VLOOKUP($Z239,NTG_RR!$A:$N,8+COLUMN()-COLUMN($AA$8),0),"")</f>
        <v/>
      </c>
      <c r="AD239" s="62" t="str">
        <f>IFERROR(VLOOKUP($Z239,NTG_RR!$A:$N,8+COLUMN()-COLUMN($AA$8),0),"")</f>
        <v/>
      </c>
      <c r="AE239" s="62" t="str">
        <f>IFERROR(VLOOKUP($Z239,NTG_RR!$A:$N,8+COLUMN()-COLUMN($AA$8),0),"")</f>
        <v/>
      </c>
      <c r="AF239" s="62" t="str">
        <f>IFERROR(VLOOKUP($Z239,NTG_RR!$A:$N,8+COLUMN()-COLUMN($AA$8),0),"")</f>
        <v/>
      </c>
      <c r="AG239" s="62" t="str">
        <f>IFERROR(VLOOKUP($Z239,NTG_RR!$A:$N,8+COLUMN()-COLUMN($AA$8),0),"")</f>
        <v/>
      </c>
      <c r="AI239" s="62" t="str">
        <f>IFERROR(VLOOKUP($Z239,NTG_RR!$A:$P,8+COLUMN()-COLUMN($AA$8),0),"")</f>
        <v/>
      </c>
    </row>
    <row r="240" spans="27:35" x14ac:dyDescent="0.25">
      <c r="AA240" s="62" t="str">
        <f>IFERROR(VLOOKUP($Z240,NTG_RR!$A:$N,8+COLUMN()-COLUMN($AA$8),0),"")</f>
        <v/>
      </c>
      <c r="AB240" s="62" t="str">
        <f>IFERROR(VLOOKUP($Z240,NTG_RR!$A:$N,8+COLUMN()-COLUMN($AA$8),0),"")</f>
        <v/>
      </c>
      <c r="AC240" s="62" t="str">
        <f>IFERROR(VLOOKUP($Z240,NTG_RR!$A:$N,8+COLUMN()-COLUMN($AA$8),0),"")</f>
        <v/>
      </c>
      <c r="AD240" s="62" t="str">
        <f>IFERROR(VLOOKUP($Z240,NTG_RR!$A:$N,8+COLUMN()-COLUMN($AA$8),0),"")</f>
        <v/>
      </c>
      <c r="AE240" s="62" t="str">
        <f>IFERROR(VLOOKUP($Z240,NTG_RR!$A:$N,8+COLUMN()-COLUMN($AA$8),0),"")</f>
        <v/>
      </c>
      <c r="AF240" s="62" t="str">
        <f>IFERROR(VLOOKUP($Z240,NTG_RR!$A:$N,8+COLUMN()-COLUMN($AA$8),0),"")</f>
        <v/>
      </c>
      <c r="AG240" s="62" t="str">
        <f>IFERROR(VLOOKUP($Z240,NTG_RR!$A:$N,8+COLUMN()-COLUMN($AA$8),0),"")</f>
        <v/>
      </c>
      <c r="AI240" s="62" t="str">
        <f>IFERROR(VLOOKUP($Z240,NTG_RR!$A:$P,8+COLUMN()-COLUMN($AA$8),0),"")</f>
        <v/>
      </c>
    </row>
    <row r="241" spans="27:35" x14ac:dyDescent="0.25">
      <c r="AA241" s="62" t="str">
        <f>IFERROR(VLOOKUP($Z241,NTG_RR!$A:$N,8+COLUMN()-COLUMN($AA$8),0),"")</f>
        <v/>
      </c>
      <c r="AB241" s="62" t="str">
        <f>IFERROR(VLOOKUP($Z241,NTG_RR!$A:$N,8+COLUMN()-COLUMN($AA$8),0),"")</f>
        <v/>
      </c>
      <c r="AC241" s="62" t="str">
        <f>IFERROR(VLOOKUP($Z241,NTG_RR!$A:$N,8+COLUMN()-COLUMN($AA$8),0),"")</f>
        <v/>
      </c>
      <c r="AD241" s="62" t="str">
        <f>IFERROR(VLOOKUP($Z241,NTG_RR!$A:$N,8+COLUMN()-COLUMN($AA$8),0),"")</f>
        <v/>
      </c>
      <c r="AE241" s="62" t="str">
        <f>IFERROR(VLOOKUP($Z241,NTG_RR!$A:$N,8+COLUMN()-COLUMN($AA$8),0),"")</f>
        <v/>
      </c>
      <c r="AF241" s="62" t="str">
        <f>IFERROR(VLOOKUP($Z241,NTG_RR!$A:$N,8+COLUMN()-COLUMN($AA$8),0),"")</f>
        <v/>
      </c>
      <c r="AG241" s="62" t="str">
        <f>IFERROR(VLOOKUP($Z241,NTG_RR!$A:$N,8+COLUMN()-COLUMN($AA$8),0),"")</f>
        <v/>
      </c>
      <c r="AI241" s="62" t="str">
        <f>IFERROR(VLOOKUP($Z241,NTG_RR!$A:$P,8+COLUMN()-COLUMN($AA$8),0),"")</f>
        <v/>
      </c>
    </row>
    <row r="242" spans="27:35" x14ac:dyDescent="0.25">
      <c r="AA242" s="62" t="str">
        <f>IFERROR(VLOOKUP($Z242,NTG_RR!$A:$N,8+COLUMN()-COLUMN($AA$8),0),"")</f>
        <v/>
      </c>
      <c r="AB242" s="62" t="str">
        <f>IFERROR(VLOOKUP($Z242,NTG_RR!$A:$N,8+COLUMN()-COLUMN($AA$8),0),"")</f>
        <v/>
      </c>
      <c r="AC242" s="62" t="str">
        <f>IFERROR(VLOOKUP($Z242,NTG_RR!$A:$N,8+COLUMN()-COLUMN($AA$8),0),"")</f>
        <v/>
      </c>
      <c r="AD242" s="62" t="str">
        <f>IFERROR(VLOOKUP($Z242,NTG_RR!$A:$N,8+COLUMN()-COLUMN($AA$8),0),"")</f>
        <v/>
      </c>
      <c r="AE242" s="62" t="str">
        <f>IFERROR(VLOOKUP($Z242,NTG_RR!$A:$N,8+COLUMN()-COLUMN($AA$8),0),"")</f>
        <v/>
      </c>
      <c r="AF242" s="62" t="str">
        <f>IFERROR(VLOOKUP($Z242,NTG_RR!$A:$N,8+COLUMN()-COLUMN($AA$8),0),"")</f>
        <v/>
      </c>
      <c r="AG242" s="62" t="str">
        <f>IFERROR(VLOOKUP($Z242,NTG_RR!$A:$N,8+COLUMN()-COLUMN($AA$8),0),"")</f>
        <v/>
      </c>
      <c r="AI242" s="62" t="str">
        <f>IFERROR(VLOOKUP($Z242,NTG_RR!$A:$P,8+COLUMN()-COLUMN($AA$8),0),"")</f>
        <v/>
      </c>
    </row>
    <row r="243" spans="27:35" x14ac:dyDescent="0.25">
      <c r="AA243" s="62" t="str">
        <f>IFERROR(VLOOKUP($Z243,NTG_RR!$A:$N,8+COLUMN()-COLUMN($AA$8),0),"")</f>
        <v/>
      </c>
      <c r="AB243" s="62" t="str">
        <f>IFERROR(VLOOKUP($Z243,NTG_RR!$A:$N,8+COLUMN()-COLUMN($AA$8),0),"")</f>
        <v/>
      </c>
      <c r="AC243" s="62" t="str">
        <f>IFERROR(VLOOKUP($Z243,NTG_RR!$A:$N,8+COLUMN()-COLUMN($AA$8),0),"")</f>
        <v/>
      </c>
      <c r="AD243" s="62" t="str">
        <f>IFERROR(VLOOKUP($Z243,NTG_RR!$A:$N,8+COLUMN()-COLUMN($AA$8),0),"")</f>
        <v/>
      </c>
      <c r="AE243" s="62" t="str">
        <f>IFERROR(VLOOKUP($Z243,NTG_RR!$A:$N,8+COLUMN()-COLUMN($AA$8),0),"")</f>
        <v/>
      </c>
      <c r="AF243" s="62" t="str">
        <f>IFERROR(VLOOKUP($Z243,NTG_RR!$A:$N,8+COLUMN()-COLUMN($AA$8),0),"")</f>
        <v/>
      </c>
      <c r="AG243" s="62" t="str">
        <f>IFERROR(VLOOKUP($Z243,NTG_RR!$A:$N,8+COLUMN()-COLUMN($AA$8),0),"")</f>
        <v/>
      </c>
      <c r="AI243" s="62" t="str">
        <f>IFERROR(VLOOKUP($Z243,NTG_RR!$A:$P,8+COLUMN()-COLUMN($AA$8),0),"")</f>
        <v/>
      </c>
    </row>
    <row r="244" spans="27:35" x14ac:dyDescent="0.25">
      <c r="AA244" s="62" t="str">
        <f>IFERROR(VLOOKUP($Z244,NTG_RR!$A:$N,8+COLUMN()-COLUMN($AA$8),0),"")</f>
        <v/>
      </c>
      <c r="AB244" s="62" t="str">
        <f>IFERROR(VLOOKUP($Z244,NTG_RR!$A:$N,8+COLUMN()-COLUMN($AA$8),0),"")</f>
        <v/>
      </c>
      <c r="AC244" s="62" t="str">
        <f>IFERROR(VLOOKUP($Z244,NTG_RR!$A:$N,8+COLUMN()-COLUMN($AA$8),0),"")</f>
        <v/>
      </c>
      <c r="AD244" s="62" t="str">
        <f>IFERROR(VLOOKUP($Z244,NTG_RR!$A:$N,8+COLUMN()-COLUMN($AA$8),0),"")</f>
        <v/>
      </c>
      <c r="AE244" s="62" t="str">
        <f>IFERROR(VLOOKUP($Z244,NTG_RR!$A:$N,8+COLUMN()-COLUMN($AA$8),0),"")</f>
        <v/>
      </c>
      <c r="AF244" s="62" t="str">
        <f>IFERROR(VLOOKUP($Z244,NTG_RR!$A:$N,8+COLUMN()-COLUMN($AA$8),0),"")</f>
        <v/>
      </c>
      <c r="AG244" s="62" t="str">
        <f>IFERROR(VLOOKUP($Z244,NTG_RR!$A:$N,8+COLUMN()-COLUMN($AA$8),0),"")</f>
        <v/>
      </c>
      <c r="AI244" s="62" t="str">
        <f>IFERROR(VLOOKUP($Z244,NTG_RR!$A:$P,8+COLUMN()-COLUMN($AA$8),0),"")</f>
        <v/>
      </c>
    </row>
    <row r="245" spans="27:35" x14ac:dyDescent="0.25">
      <c r="AA245" s="62" t="str">
        <f>IFERROR(VLOOKUP($Z245,NTG_RR!$A:$N,8+COLUMN()-COLUMN($AA$8),0),"")</f>
        <v/>
      </c>
      <c r="AB245" s="62" t="str">
        <f>IFERROR(VLOOKUP($Z245,NTG_RR!$A:$N,8+COLUMN()-COLUMN($AA$8),0),"")</f>
        <v/>
      </c>
      <c r="AC245" s="62" t="str">
        <f>IFERROR(VLOOKUP($Z245,NTG_RR!$A:$N,8+COLUMN()-COLUMN($AA$8),0),"")</f>
        <v/>
      </c>
      <c r="AD245" s="62" t="str">
        <f>IFERROR(VLOOKUP($Z245,NTG_RR!$A:$N,8+COLUMN()-COLUMN($AA$8),0),"")</f>
        <v/>
      </c>
      <c r="AE245" s="62" t="str">
        <f>IFERROR(VLOOKUP($Z245,NTG_RR!$A:$N,8+COLUMN()-COLUMN($AA$8),0),"")</f>
        <v/>
      </c>
      <c r="AF245" s="62" t="str">
        <f>IFERROR(VLOOKUP($Z245,NTG_RR!$A:$N,8+COLUMN()-COLUMN($AA$8),0),"")</f>
        <v/>
      </c>
      <c r="AG245" s="62" t="str">
        <f>IFERROR(VLOOKUP($Z245,NTG_RR!$A:$N,8+COLUMN()-COLUMN($AA$8),0),"")</f>
        <v/>
      </c>
      <c r="AI245" s="62" t="str">
        <f>IFERROR(VLOOKUP($Z245,NTG_RR!$A:$P,8+COLUMN()-COLUMN($AA$8),0),"")</f>
        <v/>
      </c>
    </row>
    <row r="246" spans="27:35" x14ac:dyDescent="0.25">
      <c r="AA246" s="62" t="str">
        <f>IFERROR(VLOOKUP($Z246,NTG_RR!$A:$N,8+COLUMN()-COLUMN($AA$8),0),"")</f>
        <v/>
      </c>
      <c r="AB246" s="62" t="str">
        <f>IFERROR(VLOOKUP($Z246,NTG_RR!$A:$N,8+COLUMN()-COLUMN($AA$8),0),"")</f>
        <v/>
      </c>
      <c r="AC246" s="62" t="str">
        <f>IFERROR(VLOOKUP($Z246,NTG_RR!$A:$N,8+COLUMN()-COLUMN($AA$8),0),"")</f>
        <v/>
      </c>
      <c r="AD246" s="62" t="str">
        <f>IFERROR(VLOOKUP($Z246,NTG_RR!$A:$N,8+COLUMN()-COLUMN($AA$8),0),"")</f>
        <v/>
      </c>
      <c r="AE246" s="62" t="str">
        <f>IFERROR(VLOOKUP($Z246,NTG_RR!$A:$N,8+COLUMN()-COLUMN($AA$8),0),"")</f>
        <v/>
      </c>
      <c r="AF246" s="62" t="str">
        <f>IFERROR(VLOOKUP($Z246,NTG_RR!$A:$N,8+COLUMN()-COLUMN($AA$8),0),"")</f>
        <v/>
      </c>
      <c r="AG246" s="62" t="str">
        <f>IFERROR(VLOOKUP($Z246,NTG_RR!$A:$N,8+COLUMN()-COLUMN($AA$8),0),"")</f>
        <v/>
      </c>
      <c r="AI246" s="62" t="str">
        <f>IFERROR(VLOOKUP($Z246,NTG_RR!$A:$P,8+COLUMN()-COLUMN($AA$8),0),"")</f>
        <v/>
      </c>
    </row>
    <row r="247" spans="27:35" x14ac:dyDescent="0.25">
      <c r="AA247" s="62" t="str">
        <f>IFERROR(VLOOKUP($Z247,NTG_RR!$A:$N,8+COLUMN()-COLUMN($AA$8),0),"")</f>
        <v/>
      </c>
      <c r="AB247" s="62" t="str">
        <f>IFERROR(VLOOKUP($Z247,NTG_RR!$A:$N,8+COLUMN()-COLUMN($AA$8),0),"")</f>
        <v/>
      </c>
      <c r="AC247" s="62" t="str">
        <f>IFERROR(VLOOKUP($Z247,NTG_RR!$A:$N,8+COLUMN()-COLUMN($AA$8),0),"")</f>
        <v/>
      </c>
      <c r="AD247" s="62" t="str">
        <f>IFERROR(VLOOKUP($Z247,NTG_RR!$A:$N,8+COLUMN()-COLUMN($AA$8),0),"")</f>
        <v/>
      </c>
      <c r="AE247" s="62" t="str">
        <f>IFERROR(VLOOKUP($Z247,NTG_RR!$A:$N,8+COLUMN()-COLUMN($AA$8),0),"")</f>
        <v/>
      </c>
      <c r="AF247" s="62" t="str">
        <f>IFERROR(VLOOKUP($Z247,NTG_RR!$A:$N,8+COLUMN()-COLUMN($AA$8),0),"")</f>
        <v/>
      </c>
      <c r="AG247" s="62" t="str">
        <f>IFERROR(VLOOKUP($Z247,NTG_RR!$A:$N,8+COLUMN()-COLUMN($AA$8),0),"")</f>
        <v/>
      </c>
      <c r="AI247" s="62" t="str">
        <f>IFERROR(VLOOKUP($Z247,NTG_RR!$A:$P,8+COLUMN()-COLUMN($AA$8),0),"")</f>
        <v/>
      </c>
    </row>
    <row r="248" spans="27:35" x14ac:dyDescent="0.25">
      <c r="AA248" s="62" t="str">
        <f>IFERROR(VLOOKUP($Z248,NTG_RR!$A:$N,8+COLUMN()-COLUMN($AA$8),0),"")</f>
        <v/>
      </c>
      <c r="AB248" s="62" t="str">
        <f>IFERROR(VLOOKUP($Z248,NTG_RR!$A:$N,8+COLUMN()-COLUMN($AA$8),0),"")</f>
        <v/>
      </c>
      <c r="AC248" s="62" t="str">
        <f>IFERROR(VLOOKUP($Z248,NTG_RR!$A:$N,8+COLUMN()-COLUMN($AA$8),0),"")</f>
        <v/>
      </c>
      <c r="AD248" s="62" t="str">
        <f>IFERROR(VLOOKUP($Z248,NTG_RR!$A:$N,8+COLUMN()-COLUMN($AA$8),0),"")</f>
        <v/>
      </c>
      <c r="AE248" s="62" t="str">
        <f>IFERROR(VLOOKUP($Z248,NTG_RR!$A:$N,8+COLUMN()-COLUMN($AA$8),0),"")</f>
        <v/>
      </c>
      <c r="AF248" s="62" t="str">
        <f>IFERROR(VLOOKUP($Z248,NTG_RR!$A:$N,8+COLUMN()-COLUMN($AA$8),0),"")</f>
        <v/>
      </c>
      <c r="AG248" s="62" t="str">
        <f>IFERROR(VLOOKUP($Z248,NTG_RR!$A:$N,8+COLUMN()-COLUMN($AA$8),0),"")</f>
        <v/>
      </c>
      <c r="AI248" s="62" t="str">
        <f>IFERROR(VLOOKUP($Z248,NTG_RR!$A:$P,8+COLUMN()-COLUMN($AA$8),0),"")</f>
        <v/>
      </c>
    </row>
    <row r="249" spans="27:35" x14ac:dyDescent="0.25">
      <c r="AA249" s="62" t="str">
        <f>IFERROR(VLOOKUP($Z249,NTG_RR!$A:$N,8+COLUMN()-COLUMN($AA$8),0),"")</f>
        <v/>
      </c>
      <c r="AB249" s="62" t="str">
        <f>IFERROR(VLOOKUP($Z249,NTG_RR!$A:$N,8+COLUMN()-COLUMN($AA$8),0),"")</f>
        <v/>
      </c>
      <c r="AC249" s="62" t="str">
        <f>IFERROR(VLOOKUP($Z249,NTG_RR!$A:$N,8+COLUMN()-COLUMN($AA$8),0),"")</f>
        <v/>
      </c>
      <c r="AD249" s="62" t="str">
        <f>IFERROR(VLOOKUP($Z249,NTG_RR!$A:$N,8+COLUMN()-COLUMN($AA$8),0),"")</f>
        <v/>
      </c>
      <c r="AE249" s="62" t="str">
        <f>IFERROR(VLOOKUP($Z249,NTG_RR!$A:$N,8+COLUMN()-COLUMN($AA$8),0),"")</f>
        <v/>
      </c>
      <c r="AF249" s="62" t="str">
        <f>IFERROR(VLOOKUP($Z249,NTG_RR!$A:$N,8+COLUMN()-COLUMN($AA$8),0),"")</f>
        <v/>
      </c>
      <c r="AG249" s="62" t="str">
        <f>IFERROR(VLOOKUP($Z249,NTG_RR!$A:$N,8+COLUMN()-COLUMN($AA$8),0),"")</f>
        <v/>
      </c>
      <c r="AI249" s="62" t="str">
        <f>IFERROR(VLOOKUP($Z249,NTG_RR!$A:$P,8+COLUMN()-COLUMN($AA$8),0),"")</f>
        <v/>
      </c>
    </row>
    <row r="250" spans="27:35" x14ac:dyDescent="0.25">
      <c r="AA250" s="62" t="str">
        <f>IFERROR(VLOOKUP($Z250,NTG_RR!$A:$N,8+COLUMN()-COLUMN($AA$8),0),"")</f>
        <v/>
      </c>
      <c r="AB250" s="62" t="str">
        <f>IFERROR(VLOOKUP($Z250,NTG_RR!$A:$N,8+COLUMN()-COLUMN($AA$8),0),"")</f>
        <v/>
      </c>
      <c r="AC250" s="62" t="str">
        <f>IFERROR(VLOOKUP($Z250,NTG_RR!$A:$N,8+COLUMN()-COLUMN($AA$8),0),"")</f>
        <v/>
      </c>
      <c r="AD250" s="62" t="str">
        <f>IFERROR(VLOOKUP($Z250,NTG_RR!$A:$N,8+COLUMN()-COLUMN($AA$8),0),"")</f>
        <v/>
      </c>
      <c r="AE250" s="62" t="str">
        <f>IFERROR(VLOOKUP($Z250,NTG_RR!$A:$N,8+COLUMN()-COLUMN($AA$8),0),"")</f>
        <v/>
      </c>
      <c r="AF250" s="62" t="str">
        <f>IFERROR(VLOOKUP($Z250,NTG_RR!$A:$N,8+COLUMN()-COLUMN($AA$8),0),"")</f>
        <v/>
      </c>
      <c r="AG250" s="62" t="str">
        <f>IFERROR(VLOOKUP($Z250,NTG_RR!$A:$N,8+COLUMN()-COLUMN($AA$8),0),"")</f>
        <v/>
      </c>
      <c r="AI250" s="62" t="str">
        <f>IFERROR(VLOOKUP($Z250,NTG_RR!$A:$P,8+COLUMN()-COLUMN($AA$8),0),"")</f>
        <v/>
      </c>
    </row>
    <row r="251" spans="27:35" x14ac:dyDescent="0.25">
      <c r="AA251" s="62" t="str">
        <f>IFERROR(VLOOKUP($Z251,NTG_RR!$A:$N,8+COLUMN()-COLUMN($AA$8),0),"")</f>
        <v/>
      </c>
      <c r="AB251" s="62" t="str">
        <f>IFERROR(VLOOKUP($Z251,NTG_RR!$A:$N,8+COLUMN()-COLUMN($AA$8),0),"")</f>
        <v/>
      </c>
      <c r="AC251" s="62" t="str">
        <f>IFERROR(VLOOKUP($Z251,NTG_RR!$A:$N,8+COLUMN()-COLUMN($AA$8),0),"")</f>
        <v/>
      </c>
      <c r="AD251" s="62" t="str">
        <f>IFERROR(VLOOKUP($Z251,NTG_RR!$A:$N,8+COLUMN()-COLUMN($AA$8),0),"")</f>
        <v/>
      </c>
      <c r="AE251" s="62" t="str">
        <f>IFERROR(VLOOKUP($Z251,NTG_RR!$A:$N,8+COLUMN()-COLUMN($AA$8),0),"")</f>
        <v/>
      </c>
      <c r="AF251" s="62" t="str">
        <f>IFERROR(VLOOKUP($Z251,NTG_RR!$A:$N,8+COLUMN()-COLUMN($AA$8),0),"")</f>
        <v/>
      </c>
      <c r="AG251" s="62" t="str">
        <f>IFERROR(VLOOKUP($Z251,NTG_RR!$A:$N,8+COLUMN()-COLUMN($AA$8),0),"")</f>
        <v/>
      </c>
      <c r="AI251" s="62" t="str">
        <f>IFERROR(VLOOKUP($Z251,NTG_RR!$A:$P,8+COLUMN()-COLUMN($AA$8),0),"")</f>
        <v/>
      </c>
    </row>
    <row r="252" spans="27:35" x14ac:dyDescent="0.25">
      <c r="AA252" s="62" t="str">
        <f>IFERROR(VLOOKUP($Z252,NTG_RR!$A:$N,8+COLUMN()-COLUMN($AA$8),0),"")</f>
        <v/>
      </c>
      <c r="AB252" s="62" t="str">
        <f>IFERROR(VLOOKUP($Z252,NTG_RR!$A:$N,8+COLUMN()-COLUMN($AA$8),0),"")</f>
        <v/>
      </c>
      <c r="AC252" s="62" t="str">
        <f>IFERROR(VLOOKUP($Z252,NTG_RR!$A:$N,8+COLUMN()-COLUMN($AA$8),0),"")</f>
        <v/>
      </c>
      <c r="AD252" s="62" t="str">
        <f>IFERROR(VLOOKUP($Z252,NTG_RR!$A:$N,8+COLUMN()-COLUMN($AA$8),0),"")</f>
        <v/>
      </c>
      <c r="AE252" s="62" t="str">
        <f>IFERROR(VLOOKUP($Z252,NTG_RR!$A:$N,8+COLUMN()-COLUMN($AA$8),0),"")</f>
        <v/>
      </c>
      <c r="AF252" s="62" t="str">
        <f>IFERROR(VLOOKUP($Z252,NTG_RR!$A:$N,8+COLUMN()-COLUMN($AA$8),0),"")</f>
        <v/>
      </c>
      <c r="AG252" s="62" t="str">
        <f>IFERROR(VLOOKUP($Z252,NTG_RR!$A:$N,8+COLUMN()-COLUMN($AA$8),0),"")</f>
        <v/>
      </c>
      <c r="AI252" s="62" t="str">
        <f>IFERROR(VLOOKUP($Z252,NTG_RR!$A:$P,8+COLUMN()-COLUMN($AA$8),0),"")</f>
        <v/>
      </c>
    </row>
    <row r="253" spans="27:35" x14ac:dyDescent="0.25">
      <c r="AA253" s="62" t="str">
        <f>IFERROR(VLOOKUP($Z253,NTG_RR!$A:$N,8+COLUMN()-COLUMN($AA$8),0),"")</f>
        <v/>
      </c>
      <c r="AB253" s="62" t="str">
        <f>IFERROR(VLOOKUP($Z253,NTG_RR!$A:$N,8+COLUMN()-COLUMN($AA$8),0),"")</f>
        <v/>
      </c>
      <c r="AC253" s="62" t="str">
        <f>IFERROR(VLOOKUP($Z253,NTG_RR!$A:$N,8+COLUMN()-COLUMN($AA$8),0),"")</f>
        <v/>
      </c>
      <c r="AD253" s="62" t="str">
        <f>IFERROR(VLOOKUP($Z253,NTG_RR!$A:$N,8+COLUMN()-COLUMN($AA$8),0),"")</f>
        <v/>
      </c>
      <c r="AE253" s="62" t="str">
        <f>IFERROR(VLOOKUP($Z253,NTG_RR!$A:$N,8+COLUMN()-COLUMN($AA$8),0),"")</f>
        <v/>
      </c>
      <c r="AF253" s="62" t="str">
        <f>IFERROR(VLOOKUP($Z253,NTG_RR!$A:$N,8+COLUMN()-COLUMN($AA$8),0),"")</f>
        <v/>
      </c>
      <c r="AG253" s="62" t="str">
        <f>IFERROR(VLOOKUP($Z253,NTG_RR!$A:$N,8+COLUMN()-COLUMN($AA$8),0),"")</f>
        <v/>
      </c>
      <c r="AI253" s="62" t="str">
        <f>IFERROR(VLOOKUP($Z253,NTG_RR!$A:$P,8+COLUMN()-COLUMN($AA$8),0),"")</f>
        <v/>
      </c>
    </row>
    <row r="254" spans="27:35" x14ac:dyDescent="0.25">
      <c r="AA254" s="62" t="str">
        <f>IFERROR(VLOOKUP($Z254,NTG_RR!$A:$N,8+COLUMN()-COLUMN($AA$8),0),"")</f>
        <v/>
      </c>
      <c r="AB254" s="62" t="str">
        <f>IFERROR(VLOOKUP($Z254,NTG_RR!$A:$N,8+COLUMN()-COLUMN($AA$8),0),"")</f>
        <v/>
      </c>
      <c r="AC254" s="62" t="str">
        <f>IFERROR(VLOOKUP($Z254,NTG_RR!$A:$N,8+COLUMN()-COLUMN($AA$8),0),"")</f>
        <v/>
      </c>
      <c r="AD254" s="62" t="str">
        <f>IFERROR(VLOOKUP($Z254,NTG_RR!$A:$N,8+COLUMN()-COLUMN($AA$8),0),"")</f>
        <v/>
      </c>
      <c r="AE254" s="62" t="str">
        <f>IFERROR(VLOOKUP($Z254,NTG_RR!$A:$N,8+COLUMN()-COLUMN($AA$8),0),"")</f>
        <v/>
      </c>
      <c r="AF254" s="62" t="str">
        <f>IFERROR(VLOOKUP($Z254,NTG_RR!$A:$N,8+COLUMN()-COLUMN($AA$8),0),"")</f>
        <v/>
      </c>
      <c r="AG254" s="62" t="str">
        <f>IFERROR(VLOOKUP($Z254,NTG_RR!$A:$N,8+COLUMN()-COLUMN($AA$8),0),"")</f>
        <v/>
      </c>
      <c r="AI254" s="62" t="str">
        <f>IFERROR(VLOOKUP($Z254,NTG_RR!$A:$P,8+COLUMN()-COLUMN($AA$8),0),"")</f>
        <v/>
      </c>
    </row>
    <row r="255" spans="27:35" x14ac:dyDescent="0.25">
      <c r="AA255" s="62" t="str">
        <f>IFERROR(VLOOKUP($Z255,NTG_RR!$A:$N,8+COLUMN()-COLUMN($AA$8),0),"")</f>
        <v/>
      </c>
      <c r="AB255" s="62" t="str">
        <f>IFERROR(VLOOKUP($Z255,NTG_RR!$A:$N,8+COLUMN()-COLUMN($AA$8),0),"")</f>
        <v/>
      </c>
      <c r="AC255" s="62" t="str">
        <f>IFERROR(VLOOKUP($Z255,NTG_RR!$A:$N,8+COLUMN()-COLUMN($AA$8),0),"")</f>
        <v/>
      </c>
      <c r="AD255" s="62" t="str">
        <f>IFERROR(VLOOKUP($Z255,NTG_RR!$A:$N,8+COLUMN()-COLUMN($AA$8),0),"")</f>
        <v/>
      </c>
      <c r="AE255" s="62" t="str">
        <f>IFERROR(VLOOKUP($Z255,NTG_RR!$A:$N,8+COLUMN()-COLUMN($AA$8),0),"")</f>
        <v/>
      </c>
      <c r="AF255" s="62" t="str">
        <f>IFERROR(VLOOKUP($Z255,NTG_RR!$A:$N,8+COLUMN()-COLUMN($AA$8),0),"")</f>
        <v/>
      </c>
      <c r="AG255" s="62" t="str">
        <f>IFERROR(VLOOKUP($Z255,NTG_RR!$A:$N,8+COLUMN()-COLUMN($AA$8),0),"")</f>
        <v/>
      </c>
      <c r="AI255" s="62" t="str">
        <f>IFERROR(VLOOKUP($Z255,NTG_RR!$A:$P,8+COLUMN()-COLUMN($AA$8),0),"")</f>
        <v/>
      </c>
    </row>
    <row r="256" spans="27:35" x14ac:dyDescent="0.25">
      <c r="AA256" s="62" t="str">
        <f>IFERROR(VLOOKUP($Z256,NTG_RR!$A:$N,8+COLUMN()-COLUMN($AA$8),0),"")</f>
        <v/>
      </c>
      <c r="AB256" s="62" t="str">
        <f>IFERROR(VLOOKUP($Z256,NTG_RR!$A:$N,8+COLUMN()-COLUMN($AA$8),0),"")</f>
        <v/>
      </c>
      <c r="AC256" s="62" t="str">
        <f>IFERROR(VLOOKUP($Z256,NTG_RR!$A:$N,8+COLUMN()-COLUMN($AA$8),0),"")</f>
        <v/>
      </c>
      <c r="AD256" s="62" t="str">
        <f>IFERROR(VLOOKUP($Z256,NTG_RR!$A:$N,8+COLUMN()-COLUMN($AA$8),0),"")</f>
        <v/>
      </c>
      <c r="AE256" s="62" t="str">
        <f>IFERROR(VLOOKUP($Z256,NTG_RR!$A:$N,8+COLUMN()-COLUMN($AA$8),0),"")</f>
        <v/>
      </c>
      <c r="AF256" s="62" t="str">
        <f>IFERROR(VLOOKUP($Z256,NTG_RR!$A:$N,8+COLUMN()-COLUMN($AA$8),0),"")</f>
        <v/>
      </c>
      <c r="AG256" s="62" t="str">
        <f>IFERROR(VLOOKUP($Z256,NTG_RR!$A:$N,8+COLUMN()-COLUMN($AA$8),0),"")</f>
        <v/>
      </c>
      <c r="AI256" s="62" t="str">
        <f>IFERROR(VLOOKUP($Z256,NTG_RR!$A:$P,8+COLUMN()-COLUMN($AA$8),0),"")</f>
        <v/>
      </c>
    </row>
    <row r="257" spans="27:35" x14ac:dyDescent="0.25">
      <c r="AA257" s="62" t="str">
        <f>IFERROR(VLOOKUP($Z257,NTG_RR!$A:$N,8+COLUMN()-COLUMN($AA$8),0),"")</f>
        <v/>
      </c>
      <c r="AB257" s="62" t="str">
        <f>IFERROR(VLOOKUP($Z257,NTG_RR!$A:$N,8+COLUMN()-COLUMN($AA$8),0),"")</f>
        <v/>
      </c>
      <c r="AC257" s="62" t="str">
        <f>IFERROR(VLOOKUP($Z257,NTG_RR!$A:$N,8+COLUMN()-COLUMN($AA$8),0),"")</f>
        <v/>
      </c>
      <c r="AD257" s="62" t="str">
        <f>IFERROR(VLOOKUP($Z257,NTG_RR!$A:$N,8+COLUMN()-COLUMN($AA$8),0),"")</f>
        <v/>
      </c>
      <c r="AE257" s="62" t="str">
        <f>IFERROR(VLOOKUP($Z257,NTG_RR!$A:$N,8+COLUMN()-COLUMN($AA$8),0),"")</f>
        <v/>
      </c>
      <c r="AF257" s="62" t="str">
        <f>IFERROR(VLOOKUP($Z257,NTG_RR!$A:$N,8+COLUMN()-COLUMN($AA$8),0),"")</f>
        <v/>
      </c>
      <c r="AG257" s="62" t="str">
        <f>IFERROR(VLOOKUP($Z257,NTG_RR!$A:$N,8+COLUMN()-COLUMN($AA$8),0),"")</f>
        <v/>
      </c>
      <c r="AI257" s="62" t="str">
        <f>IFERROR(VLOOKUP($Z257,NTG_RR!$A:$P,8+COLUMN()-COLUMN($AA$8),0),"")</f>
        <v/>
      </c>
    </row>
    <row r="258" spans="27:35" x14ac:dyDescent="0.25">
      <c r="AA258" s="62" t="str">
        <f>IFERROR(VLOOKUP($Z258,NTG_RR!$A:$N,8+COLUMN()-COLUMN($AA$8),0),"")</f>
        <v/>
      </c>
      <c r="AB258" s="62" t="str">
        <f>IFERROR(VLOOKUP($Z258,NTG_RR!$A:$N,8+COLUMN()-COLUMN($AA$8),0),"")</f>
        <v/>
      </c>
      <c r="AC258" s="62" t="str">
        <f>IFERROR(VLOOKUP($Z258,NTG_RR!$A:$N,8+COLUMN()-COLUMN($AA$8),0),"")</f>
        <v/>
      </c>
      <c r="AD258" s="62" t="str">
        <f>IFERROR(VLOOKUP($Z258,NTG_RR!$A:$N,8+COLUMN()-COLUMN($AA$8),0),"")</f>
        <v/>
      </c>
      <c r="AE258" s="62" t="str">
        <f>IFERROR(VLOOKUP($Z258,NTG_RR!$A:$N,8+COLUMN()-COLUMN($AA$8),0),"")</f>
        <v/>
      </c>
      <c r="AF258" s="62" t="str">
        <f>IFERROR(VLOOKUP($Z258,NTG_RR!$A:$N,8+COLUMN()-COLUMN($AA$8),0),"")</f>
        <v/>
      </c>
      <c r="AG258" s="62" t="str">
        <f>IFERROR(VLOOKUP($Z258,NTG_RR!$A:$N,8+COLUMN()-COLUMN($AA$8),0),"")</f>
        <v/>
      </c>
      <c r="AI258" s="62" t="str">
        <f>IFERROR(VLOOKUP($Z258,NTG_RR!$A:$P,8+COLUMN()-COLUMN($AA$8),0),"")</f>
        <v/>
      </c>
    </row>
    <row r="259" spans="27:35" x14ac:dyDescent="0.25">
      <c r="AA259" s="62" t="str">
        <f>IFERROR(VLOOKUP($Z259,NTG_RR!$A:$N,8+COLUMN()-COLUMN($AA$8),0),"")</f>
        <v/>
      </c>
      <c r="AB259" s="62" t="str">
        <f>IFERROR(VLOOKUP($Z259,NTG_RR!$A:$N,8+COLUMN()-COLUMN($AA$8),0),"")</f>
        <v/>
      </c>
      <c r="AC259" s="62" t="str">
        <f>IFERROR(VLOOKUP($Z259,NTG_RR!$A:$N,8+COLUMN()-COLUMN($AA$8),0),"")</f>
        <v/>
      </c>
      <c r="AD259" s="62" t="str">
        <f>IFERROR(VLOOKUP($Z259,NTG_RR!$A:$N,8+COLUMN()-COLUMN($AA$8),0),"")</f>
        <v/>
      </c>
      <c r="AE259" s="62" t="str">
        <f>IFERROR(VLOOKUP($Z259,NTG_RR!$A:$N,8+COLUMN()-COLUMN($AA$8),0),"")</f>
        <v/>
      </c>
      <c r="AF259" s="62" t="str">
        <f>IFERROR(VLOOKUP($Z259,NTG_RR!$A:$N,8+COLUMN()-COLUMN($AA$8),0),"")</f>
        <v/>
      </c>
      <c r="AG259" s="62" t="str">
        <f>IFERROR(VLOOKUP($Z259,NTG_RR!$A:$N,8+COLUMN()-COLUMN($AA$8),0),"")</f>
        <v/>
      </c>
      <c r="AI259" s="62" t="str">
        <f>IFERROR(VLOOKUP($Z259,NTG_RR!$A:$P,8+COLUMN()-COLUMN($AA$8),0),"")</f>
        <v/>
      </c>
    </row>
    <row r="260" spans="27:35" x14ac:dyDescent="0.25">
      <c r="AA260" s="62" t="str">
        <f>IFERROR(VLOOKUP($Z260,NTG_RR!$A:$N,8+COLUMN()-COLUMN($AA$8),0),"")</f>
        <v/>
      </c>
      <c r="AB260" s="62" t="str">
        <f>IFERROR(VLOOKUP($Z260,NTG_RR!$A:$N,8+COLUMN()-COLUMN($AA$8),0),"")</f>
        <v/>
      </c>
      <c r="AC260" s="62" t="str">
        <f>IFERROR(VLOOKUP($Z260,NTG_RR!$A:$N,8+COLUMN()-COLUMN($AA$8),0),"")</f>
        <v/>
      </c>
      <c r="AD260" s="62" t="str">
        <f>IFERROR(VLOOKUP($Z260,NTG_RR!$A:$N,8+COLUMN()-COLUMN($AA$8),0),"")</f>
        <v/>
      </c>
      <c r="AE260" s="62" t="str">
        <f>IFERROR(VLOOKUP($Z260,NTG_RR!$A:$N,8+COLUMN()-COLUMN($AA$8),0),"")</f>
        <v/>
      </c>
      <c r="AF260" s="62" t="str">
        <f>IFERROR(VLOOKUP($Z260,NTG_RR!$A:$N,8+COLUMN()-COLUMN($AA$8),0),"")</f>
        <v/>
      </c>
      <c r="AG260" s="62" t="str">
        <f>IFERROR(VLOOKUP($Z260,NTG_RR!$A:$N,8+COLUMN()-COLUMN($AA$8),0),"")</f>
        <v/>
      </c>
      <c r="AI260" s="62" t="str">
        <f>IFERROR(VLOOKUP($Z260,NTG_RR!$A:$P,8+COLUMN()-COLUMN($AA$8),0),"")</f>
        <v/>
      </c>
    </row>
    <row r="261" spans="27:35" x14ac:dyDescent="0.25">
      <c r="AA261" s="62" t="str">
        <f>IFERROR(VLOOKUP($Z261,NTG_RR!$A:$N,8+COLUMN()-COLUMN($AA$8),0),"")</f>
        <v/>
      </c>
      <c r="AB261" s="62" t="str">
        <f>IFERROR(VLOOKUP($Z261,NTG_RR!$A:$N,8+COLUMN()-COLUMN($AA$8),0),"")</f>
        <v/>
      </c>
      <c r="AC261" s="62" t="str">
        <f>IFERROR(VLOOKUP($Z261,NTG_RR!$A:$N,8+COLUMN()-COLUMN($AA$8),0),"")</f>
        <v/>
      </c>
      <c r="AD261" s="62" t="str">
        <f>IFERROR(VLOOKUP($Z261,NTG_RR!$A:$N,8+COLUMN()-COLUMN($AA$8),0),"")</f>
        <v/>
      </c>
      <c r="AE261" s="62" t="str">
        <f>IFERROR(VLOOKUP($Z261,NTG_RR!$A:$N,8+COLUMN()-COLUMN($AA$8),0),"")</f>
        <v/>
      </c>
      <c r="AF261" s="62" t="str">
        <f>IFERROR(VLOOKUP($Z261,NTG_RR!$A:$N,8+COLUMN()-COLUMN($AA$8),0),"")</f>
        <v/>
      </c>
      <c r="AG261" s="62" t="str">
        <f>IFERROR(VLOOKUP($Z261,NTG_RR!$A:$N,8+COLUMN()-COLUMN($AA$8),0),"")</f>
        <v/>
      </c>
      <c r="AI261" s="62" t="str">
        <f>IFERROR(VLOOKUP($Z261,NTG_RR!$A:$P,8+COLUMN()-COLUMN($AA$8),0),"")</f>
        <v/>
      </c>
    </row>
    <row r="262" spans="27:35" x14ac:dyDescent="0.25">
      <c r="AA262" s="62" t="str">
        <f>IFERROR(VLOOKUP($Z262,NTG_RR!$A:$N,8+COLUMN()-COLUMN($AA$8),0),"")</f>
        <v/>
      </c>
      <c r="AB262" s="62" t="str">
        <f>IFERROR(VLOOKUP($Z262,NTG_RR!$A:$N,8+COLUMN()-COLUMN($AA$8),0),"")</f>
        <v/>
      </c>
      <c r="AC262" s="62" t="str">
        <f>IFERROR(VLOOKUP($Z262,NTG_RR!$A:$N,8+COLUMN()-COLUMN($AA$8),0),"")</f>
        <v/>
      </c>
      <c r="AD262" s="62" t="str">
        <f>IFERROR(VLOOKUP($Z262,NTG_RR!$A:$N,8+COLUMN()-COLUMN($AA$8),0),"")</f>
        <v/>
      </c>
      <c r="AE262" s="62" t="str">
        <f>IFERROR(VLOOKUP($Z262,NTG_RR!$A:$N,8+COLUMN()-COLUMN($AA$8),0),"")</f>
        <v/>
      </c>
      <c r="AF262" s="62" t="str">
        <f>IFERROR(VLOOKUP($Z262,NTG_RR!$A:$N,8+COLUMN()-COLUMN($AA$8),0),"")</f>
        <v/>
      </c>
      <c r="AG262" s="62" t="str">
        <f>IFERROR(VLOOKUP($Z262,NTG_RR!$A:$N,8+COLUMN()-COLUMN($AA$8),0),"")</f>
        <v/>
      </c>
      <c r="AI262" s="62" t="str">
        <f>IFERROR(VLOOKUP($Z262,NTG_RR!$A:$P,8+COLUMN()-COLUMN($AA$8),0),"")</f>
        <v/>
      </c>
    </row>
    <row r="263" spans="27:35" x14ac:dyDescent="0.25">
      <c r="AA263" s="62" t="str">
        <f>IFERROR(VLOOKUP($Z263,NTG_RR!$A:$N,8+COLUMN()-COLUMN($AA$8),0),"")</f>
        <v/>
      </c>
      <c r="AB263" s="62" t="str">
        <f>IFERROR(VLOOKUP($Z263,NTG_RR!$A:$N,8+COLUMN()-COLUMN($AA$8),0),"")</f>
        <v/>
      </c>
      <c r="AC263" s="62" t="str">
        <f>IFERROR(VLOOKUP($Z263,NTG_RR!$A:$N,8+COLUMN()-COLUMN($AA$8),0),"")</f>
        <v/>
      </c>
      <c r="AD263" s="62" t="str">
        <f>IFERROR(VLOOKUP($Z263,NTG_RR!$A:$N,8+COLUMN()-COLUMN($AA$8),0),"")</f>
        <v/>
      </c>
      <c r="AE263" s="62" t="str">
        <f>IFERROR(VLOOKUP($Z263,NTG_RR!$A:$N,8+COLUMN()-COLUMN($AA$8),0),"")</f>
        <v/>
      </c>
      <c r="AF263" s="62" t="str">
        <f>IFERROR(VLOOKUP($Z263,NTG_RR!$A:$N,8+COLUMN()-COLUMN($AA$8),0),"")</f>
        <v/>
      </c>
      <c r="AG263" s="62" t="str">
        <f>IFERROR(VLOOKUP($Z263,NTG_RR!$A:$N,8+COLUMN()-COLUMN($AA$8),0),"")</f>
        <v/>
      </c>
      <c r="AI263" s="62" t="str">
        <f>IFERROR(VLOOKUP($Z263,NTG_RR!$A:$P,8+COLUMN()-COLUMN($AA$8),0),"")</f>
        <v/>
      </c>
    </row>
    <row r="264" spans="27:35" x14ac:dyDescent="0.25">
      <c r="AA264" s="62" t="str">
        <f>IFERROR(VLOOKUP($Z264,NTG_RR!$A:$N,8+COLUMN()-COLUMN($AA$8),0),"")</f>
        <v/>
      </c>
      <c r="AB264" s="62" t="str">
        <f>IFERROR(VLOOKUP($Z264,NTG_RR!$A:$N,8+COLUMN()-COLUMN($AA$8),0),"")</f>
        <v/>
      </c>
      <c r="AC264" s="62" t="str">
        <f>IFERROR(VLOOKUP($Z264,NTG_RR!$A:$N,8+COLUMN()-COLUMN($AA$8),0),"")</f>
        <v/>
      </c>
      <c r="AD264" s="62" t="str">
        <f>IFERROR(VLOOKUP($Z264,NTG_RR!$A:$N,8+COLUMN()-COLUMN($AA$8),0),"")</f>
        <v/>
      </c>
      <c r="AE264" s="62" t="str">
        <f>IFERROR(VLOOKUP($Z264,NTG_RR!$A:$N,8+COLUMN()-COLUMN($AA$8),0),"")</f>
        <v/>
      </c>
      <c r="AF264" s="62" t="str">
        <f>IFERROR(VLOOKUP($Z264,NTG_RR!$A:$N,8+COLUMN()-COLUMN($AA$8),0),"")</f>
        <v/>
      </c>
      <c r="AG264" s="62" t="str">
        <f>IFERROR(VLOOKUP($Z264,NTG_RR!$A:$N,8+COLUMN()-COLUMN($AA$8),0),"")</f>
        <v/>
      </c>
      <c r="AI264" s="62" t="str">
        <f>IFERROR(VLOOKUP($Z264,NTG_RR!$A:$P,8+COLUMN()-COLUMN($AA$8),0),"")</f>
        <v/>
      </c>
    </row>
    <row r="265" spans="27:35" x14ac:dyDescent="0.25">
      <c r="AA265" s="62" t="str">
        <f>IFERROR(VLOOKUP($Z265,NTG_RR!$A:$N,8+COLUMN()-COLUMN($AA$8),0),"")</f>
        <v/>
      </c>
      <c r="AB265" s="62" t="str">
        <f>IFERROR(VLOOKUP($Z265,NTG_RR!$A:$N,8+COLUMN()-COLUMN($AA$8),0),"")</f>
        <v/>
      </c>
      <c r="AC265" s="62" t="str">
        <f>IFERROR(VLOOKUP($Z265,NTG_RR!$A:$N,8+COLUMN()-COLUMN($AA$8),0),"")</f>
        <v/>
      </c>
      <c r="AD265" s="62" t="str">
        <f>IFERROR(VLOOKUP($Z265,NTG_RR!$A:$N,8+COLUMN()-COLUMN($AA$8),0),"")</f>
        <v/>
      </c>
      <c r="AE265" s="62" t="str">
        <f>IFERROR(VLOOKUP($Z265,NTG_RR!$A:$N,8+COLUMN()-COLUMN($AA$8),0),"")</f>
        <v/>
      </c>
      <c r="AF265" s="62" t="str">
        <f>IFERROR(VLOOKUP($Z265,NTG_RR!$A:$N,8+COLUMN()-COLUMN($AA$8),0),"")</f>
        <v/>
      </c>
      <c r="AG265" s="62" t="str">
        <f>IFERROR(VLOOKUP($Z265,NTG_RR!$A:$N,8+COLUMN()-COLUMN($AA$8),0),"")</f>
        <v/>
      </c>
      <c r="AI265" s="62" t="str">
        <f>IFERROR(VLOOKUP($Z265,NTG_RR!$A:$P,8+COLUMN()-COLUMN($AA$8),0),"")</f>
        <v/>
      </c>
    </row>
    <row r="266" spans="27:35" x14ac:dyDescent="0.25">
      <c r="AA266" s="62" t="str">
        <f>IFERROR(VLOOKUP($Z266,NTG_RR!$A:$N,8+COLUMN()-COLUMN($AA$8),0),"")</f>
        <v/>
      </c>
      <c r="AB266" s="62" t="str">
        <f>IFERROR(VLOOKUP($Z266,NTG_RR!$A:$N,8+COLUMN()-COLUMN($AA$8),0),"")</f>
        <v/>
      </c>
      <c r="AC266" s="62" t="str">
        <f>IFERROR(VLOOKUP($Z266,NTG_RR!$A:$N,8+COLUMN()-COLUMN($AA$8),0),"")</f>
        <v/>
      </c>
      <c r="AD266" s="62" t="str">
        <f>IFERROR(VLOOKUP($Z266,NTG_RR!$A:$N,8+COLUMN()-COLUMN($AA$8),0),"")</f>
        <v/>
      </c>
      <c r="AE266" s="62" t="str">
        <f>IFERROR(VLOOKUP($Z266,NTG_RR!$A:$N,8+COLUMN()-COLUMN($AA$8),0),"")</f>
        <v/>
      </c>
      <c r="AF266" s="62" t="str">
        <f>IFERROR(VLOOKUP($Z266,NTG_RR!$A:$N,8+COLUMN()-COLUMN($AA$8),0),"")</f>
        <v/>
      </c>
      <c r="AG266" s="62" t="str">
        <f>IFERROR(VLOOKUP($Z266,NTG_RR!$A:$N,8+COLUMN()-COLUMN($AA$8),0),"")</f>
        <v/>
      </c>
      <c r="AI266" s="62" t="str">
        <f>IFERROR(VLOOKUP($Z266,NTG_RR!$A:$P,8+COLUMN()-COLUMN($AA$8),0),"")</f>
        <v/>
      </c>
    </row>
    <row r="267" spans="27:35" x14ac:dyDescent="0.25">
      <c r="AA267" s="62" t="str">
        <f>IFERROR(VLOOKUP($Z267,NTG_RR!$A:$N,8+COLUMN()-COLUMN($AA$8),0),"")</f>
        <v/>
      </c>
      <c r="AB267" s="62" t="str">
        <f>IFERROR(VLOOKUP($Z267,NTG_RR!$A:$N,8+COLUMN()-COLUMN($AA$8),0),"")</f>
        <v/>
      </c>
      <c r="AC267" s="62" t="str">
        <f>IFERROR(VLOOKUP($Z267,NTG_RR!$A:$N,8+COLUMN()-COLUMN($AA$8),0),"")</f>
        <v/>
      </c>
      <c r="AD267" s="62" t="str">
        <f>IFERROR(VLOOKUP($Z267,NTG_RR!$A:$N,8+COLUMN()-COLUMN($AA$8),0),"")</f>
        <v/>
      </c>
      <c r="AE267" s="62" t="str">
        <f>IFERROR(VLOOKUP($Z267,NTG_RR!$A:$N,8+COLUMN()-COLUMN($AA$8),0),"")</f>
        <v/>
      </c>
      <c r="AF267" s="62" t="str">
        <f>IFERROR(VLOOKUP($Z267,NTG_RR!$A:$N,8+COLUMN()-COLUMN($AA$8),0),"")</f>
        <v/>
      </c>
      <c r="AG267" s="62" t="str">
        <f>IFERROR(VLOOKUP($Z267,NTG_RR!$A:$N,8+COLUMN()-COLUMN($AA$8),0),"")</f>
        <v/>
      </c>
      <c r="AI267" s="62" t="str">
        <f>IFERROR(VLOOKUP($Z267,NTG_RR!$A:$P,8+COLUMN()-COLUMN($AA$8),0),"")</f>
        <v/>
      </c>
    </row>
    <row r="268" spans="27:35" x14ac:dyDescent="0.25">
      <c r="AA268" s="62" t="str">
        <f>IFERROR(VLOOKUP($Z268,NTG_RR!$A:$N,8+COLUMN()-COLUMN($AA$8),0),"")</f>
        <v/>
      </c>
      <c r="AB268" s="62" t="str">
        <f>IFERROR(VLOOKUP($Z268,NTG_RR!$A:$N,8+COLUMN()-COLUMN($AA$8),0),"")</f>
        <v/>
      </c>
      <c r="AC268" s="62" t="str">
        <f>IFERROR(VLOOKUP($Z268,NTG_RR!$A:$N,8+COLUMN()-COLUMN($AA$8),0),"")</f>
        <v/>
      </c>
      <c r="AD268" s="62" t="str">
        <f>IFERROR(VLOOKUP($Z268,NTG_RR!$A:$N,8+COLUMN()-COLUMN($AA$8),0),"")</f>
        <v/>
      </c>
      <c r="AE268" s="62" t="str">
        <f>IFERROR(VLOOKUP($Z268,NTG_RR!$A:$N,8+COLUMN()-COLUMN($AA$8),0),"")</f>
        <v/>
      </c>
      <c r="AF268" s="62" t="str">
        <f>IFERROR(VLOOKUP($Z268,NTG_RR!$A:$N,8+COLUMN()-COLUMN($AA$8),0),"")</f>
        <v/>
      </c>
      <c r="AG268" s="62" t="str">
        <f>IFERROR(VLOOKUP($Z268,NTG_RR!$A:$N,8+COLUMN()-COLUMN($AA$8),0),"")</f>
        <v/>
      </c>
    </row>
    <row r="269" spans="27:35" x14ac:dyDescent="0.25">
      <c r="AA269" s="62" t="str">
        <f>IFERROR(VLOOKUP($Z269,NTG_RR!$A:$N,8+COLUMN()-COLUMN($AA$8),0),"")</f>
        <v/>
      </c>
      <c r="AB269" s="62" t="str">
        <f>IFERROR(VLOOKUP($Z269,NTG_RR!$A:$N,8+COLUMN()-COLUMN($AA$8),0),"")</f>
        <v/>
      </c>
      <c r="AC269" s="62" t="str">
        <f>IFERROR(VLOOKUP($Z269,NTG_RR!$A:$N,8+COLUMN()-COLUMN($AA$8),0),"")</f>
        <v/>
      </c>
      <c r="AD269" s="62" t="str">
        <f>IFERROR(VLOOKUP($Z269,NTG_RR!$A:$N,8+COLUMN()-COLUMN($AA$8),0),"")</f>
        <v/>
      </c>
      <c r="AE269" s="62" t="str">
        <f>IFERROR(VLOOKUP($Z269,NTG_RR!$A:$N,8+COLUMN()-COLUMN($AA$8),0),"")</f>
        <v/>
      </c>
      <c r="AF269" s="62" t="str">
        <f>IFERROR(VLOOKUP($Z269,NTG_RR!$A:$N,8+COLUMN()-COLUMN($AA$8),0),"")</f>
        <v/>
      </c>
      <c r="AG269" s="62" t="str">
        <f>IFERROR(VLOOKUP($Z269,NTG_RR!$A:$N,8+COLUMN()-COLUMN($AA$8),0),"")</f>
        <v/>
      </c>
    </row>
    <row r="270" spans="27:35" x14ac:dyDescent="0.25">
      <c r="AA270" s="62" t="str">
        <f>IFERROR(VLOOKUP($Z270,NTG_RR!$A:$N,8+COLUMN()-COLUMN($AA$8),0),"")</f>
        <v/>
      </c>
      <c r="AB270" s="62" t="str">
        <f>IFERROR(VLOOKUP($Z270,NTG_RR!$A:$N,8+COLUMN()-COLUMN($AA$8),0),"")</f>
        <v/>
      </c>
      <c r="AC270" s="62" t="str">
        <f>IFERROR(VLOOKUP($Z270,NTG_RR!$A:$N,8+COLUMN()-COLUMN($AA$8),0),"")</f>
        <v/>
      </c>
      <c r="AD270" s="62" t="str">
        <f>IFERROR(VLOOKUP($Z270,NTG_RR!$A:$N,8+COLUMN()-COLUMN($AA$8),0),"")</f>
        <v/>
      </c>
      <c r="AE270" s="62" t="str">
        <f>IFERROR(VLOOKUP($Z270,NTG_RR!$A:$N,8+COLUMN()-COLUMN($AA$8),0),"")</f>
        <v/>
      </c>
      <c r="AF270" s="62" t="str">
        <f>IFERROR(VLOOKUP($Z270,NTG_RR!$A:$N,8+COLUMN()-COLUMN($AA$8),0),"")</f>
        <v/>
      </c>
      <c r="AG270" s="62" t="str">
        <f>IFERROR(VLOOKUP($Z270,NTG_RR!$A:$N,8+COLUMN()-COLUMN($AA$8),0),"")</f>
        <v/>
      </c>
    </row>
    <row r="271" spans="27:35" x14ac:dyDescent="0.25">
      <c r="AA271" s="62" t="str">
        <f>IFERROR(VLOOKUP($Z271,NTG_RR!$A:$N,8+COLUMN()-COLUMN($AA$8),0),"")</f>
        <v/>
      </c>
      <c r="AB271" s="62" t="str">
        <f>IFERROR(VLOOKUP($Z271,NTG_RR!$A:$N,8+COLUMN()-COLUMN($AA$8),0),"")</f>
        <v/>
      </c>
      <c r="AC271" s="62" t="str">
        <f>IFERROR(VLOOKUP($Z271,NTG_RR!$A:$N,8+COLUMN()-COLUMN($AA$8),0),"")</f>
        <v/>
      </c>
      <c r="AD271" s="62" t="str">
        <f>IFERROR(VLOOKUP($Z271,NTG_RR!$A:$N,8+COLUMN()-COLUMN($AA$8),0),"")</f>
        <v/>
      </c>
      <c r="AE271" s="62" t="str">
        <f>IFERROR(VLOOKUP($Z271,NTG_RR!$A:$N,8+COLUMN()-COLUMN($AA$8),0),"")</f>
        <v/>
      </c>
      <c r="AF271" s="62" t="str">
        <f>IFERROR(VLOOKUP($Z271,NTG_RR!$A:$N,8+COLUMN()-COLUMN($AA$8),0),"")</f>
        <v/>
      </c>
      <c r="AG271" s="62" t="str">
        <f>IFERROR(VLOOKUP($Z271,NTG_RR!$A:$N,8+COLUMN()-COLUMN($AA$8),0),"")</f>
        <v/>
      </c>
    </row>
    <row r="272" spans="27:35" x14ac:dyDescent="0.25">
      <c r="AA272" s="62" t="str">
        <f>IFERROR(VLOOKUP($Z272,NTG_RR!$A:$N,8+COLUMN()-COLUMN($AA$8),0),"")</f>
        <v/>
      </c>
      <c r="AB272" s="62" t="str">
        <f>IFERROR(VLOOKUP($Z272,NTG_RR!$A:$N,8+COLUMN()-COLUMN($AA$8),0),"")</f>
        <v/>
      </c>
      <c r="AC272" s="62" t="str">
        <f>IFERROR(VLOOKUP($Z272,NTG_RR!$A:$N,8+COLUMN()-COLUMN($AA$8),0),"")</f>
        <v/>
      </c>
      <c r="AD272" s="62" t="str">
        <f>IFERROR(VLOOKUP($Z272,NTG_RR!$A:$N,8+COLUMN()-COLUMN($AA$8),0),"")</f>
        <v/>
      </c>
      <c r="AE272" s="62" t="str">
        <f>IFERROR(VLOOKUP($Z272,NTG_RR!$A:$N,8+COLUMN()-COLUMN($AA$8),0),"")</f>
        <v/>
      </c>
      <c r="AF272" s="62" t="str">
        <f>IFERROR(VLOOKUP($Z272,NTG_RR!$A:$N,8+COLUMN()-COLUMN($AA$8),0),"")</f>
        <v/>
      </c>
      <c r="AG272" s="62" t="str">
        <f>IFERROR(VLOOKUP($Z272,NTG_RR!$A:$N,8+COLUMN()-COLUMN($AA$8),0),"")</f>
        <v/>
      </c>
    </row>
    <row r="273" spans="27:33" x14ac:dyDescent="0.25">
      <c r="AA273" s="62" t="str">
        <f>IFERROR(VLOOKUP($Z273,NTG_RR!$A:$N,8+COLUMN()-COLUMN($AA$8),0),"")</f>
        <v/>
      </c>
      <c r="AB273" s="62" t="str">
        <f>IFERROR(VLOOKUP($Z273,NTG_RR!$A:$N,8+COLUMN()-COLUMN($AA$8),0),"")</f>
        <v/>
      </c>
      <c r="AC273" s="62" t="str">
        <f>IFERROR(VLOOKUP($Z273,NTG_RR!$A:$N,8+COLUMN()-COLUMN($AA$8),0),"")</f>
        <v/>
      </c>
      <c r="AD273" s="62" t="str">
        <f>IFERROR(VLOOKUP($Z273,NTG_RR!$A:$N,8+COLUMN()-COLUMN($AA$8),0),"")</f>
        <v/>
      </c>
      <c r="AE273" s="62" t="str">
        <f>IFERROR(VLOOKUP($Z273,NTG_RR!$A:$N,8+COLUMN()-COLUMN($AA$8),0),"")</f>
        <v/>
      </c>
      <c r="AF273" s="62" t="str">
        <f>IFERROR(VLOOKUP($Z273,NTG_RR!$A:$N,8+COLUMN()-COLUMN($AA$8),0),"")</f>
        <v/>
      </c>
      <c r="AG273" s="62" t="str">
        <f>IFERROR(VLOOKUP($Z273,NTG_RR!$A:$N,8+COLUMN()-COLUMN($AA$8),0),"")</f>
        <v/>
      </c>
    </row>
    <row r="274" spans="27:33" x14ac:dyDescent="0.25">
      <c r="AA274" s="62" t="str">
        <f>IFERROR(VLOOKUP($Z274,NTG_RR!$A:$N,8+COLUMN()-COLUMN($AA$8),0),"")</f>
        <v/>
      </c>
      <c r="AB274" s="62" t="str">
        <f>IFERROR(VLOOKUP($Z274,NTG_RR!$A:$N,8+COLUMN()-COLUMN($AA$8),0),"")</f>
        <v/>
      </c>
      <c r="AC274" s="62" t="str">
        <f>IFERROR(VLOOKUP($Z274,NTG_RR!$A:$N,8+COLUMN()-COLUMN($AA$8),0),"")</f>
        <v/>
      </c>
      <c r="AD274" s="62" t="str">
        <f>IFERROR(VLOOKUP($Z274,NTG_RR!$A:$N,8+COLUMN()-COLUMN($AA$8),0),"")</f>
        <v/>
      </c>
      <c r="AE274" s="62" t="str">
        <f>IFERROR(VLOOKUP($Z274,NTG_RR!$A:$N,8+COLUMN()-COLUMN($AA$8),0),"")</f>
        <v/>
      </c>
      <c r="AF274" s="62" t="str">
        <f>IFERROR(VLOOKUP($Z274,NTG_RR!$A:$N,8+COLUMN()-COLUMN($AA$8),0),"")</f>
        <v/>
      </c>
      <c r="AG274" s="62" t="str">
        <f>IFERROR(VLOOKUP($Z274,NTG_RR!$A:$N,8+COLUMN()-COLUMN($AA$8),0),"")</f>
        <v/>
      </c>
    </row>
    <row r="275" spans="27:33" x14ac:dyDescent="0.25">
      <c r="AA275" s="62" t="str">
        <f>IFERROR(VLOOKUP($Z275,NTG_RR!$A:$N,8+COLUMN()-COLUMN($AA$8),0),"")</f>
        <v/>
      </c>
      <c r="AB275" s="62" t="str">
        <f>IFERROR(VLOOKUP($Z275,NTG_RR!$A:$N,8+COLUMN()-COLUMN($AA$8),0),"")</f>
        <v/>
      </c>
      <c r="AC275" s="62" t="str">
        <f>IFERROR(VLOOKUP($Z275,NTG_RR!$A:$N,8+COLUMN()-COLUMN($AA$8),0),"")</f>
        <v/>
      </c>
      <c r="AD275" s="62" t="str">
        <f>IFERROR(VLOOKUP($Z275,NTG_RR!$A:$N,8+COLUMN()-COLUMN($AA$8),0),"")</f>
        <v/>
      </c>
      <c r="AE275" s="62" t="str">
        <f>IFERROR(VLOOKUP($Z275,NTG_RR!$A:$N,8+COLUMN()-COLUMN($AA$8),0),"")</f>
        <v/>
      </c>
      <c r="AF275" s="62" t="str">
        <f>IFERROR(VLOOKUP($Z275,NTG_RR!$A:$N,8+COLUMN()-COLUMN($AA$8),0),"")</f>
        <v/>
      </c>
      <c r="AG275" s="62" t="str">
        <f>IFERROR(VLOOKUP($Z275,NTG_RR!$A:$N,8+COLUMN()-COLUMN($AA$8),0),"")</f>
        <v/>
      </c>
    </row>
    <row r="276" spans="27:33" x14ac:dyDescent="0.25">
      <c r="AA276" s="62" t="str">
        <f>IFERROR(VLOOKUP($Z276,NTG_RR!$A:$N,8+COLUMN()-COLUMN($AA$8),0),"")</f>
        <v/>
      </c>
      <c r="AB276" s="62" t="str">
        <f>IFERROR(VLOOKUP($Z276,NTG_RR!$A:$N,8+COLUMN()-COLUMN($AA$8),0),"")</f>
        <v/>
      </c>
      <c r="AC276" s="62" t="str">
        <f>IFERROR(VLOOKUP($Z276,NTG_RR!$A:$N,8+COLUMN()-COLUMN($AA$8),0),"")</f>
        <v/>
      </c>
      <c r="AD276" s="62" t="str">
        <f>IFERROR(VLOOKUP($Z276,NTG_RR!$A:$N,8+COLUMN()-COLUMN($AA$8),0),"")</f>
        <v/>
      </c>
      <c r="AE276" s="62" t="str">
        <f>IFERROR(VLOOKUP($Z276,NTG_RR!$A:$N,8+COLUMN()-COLUMN($AA$8),0),"")</f>
        <v/>
      </c>
      <c r="AF276" s="62" t="str">
        <f>IFERROR(VLOOKUP($Z276,NTG_RR!$A:$N,8+COLUMN()-COLUMN($AA$8),0),"")</f>
        <v/>
      </c>
      <c r="AG276" s="62" t="str">
        <f>IFERROR(VLOOKUP($Z276,NTG_RR!$A:$N,8+COLUMN()-COLUMN($AA$8),0),"")</f>
        <v/>
      </c>
    </row>
    <row r="277" spans="27:33" x14ac:dyDescent="0.25">
      <c r="AA277" s="62" t="str">
        <f>IFERROR(VLOOKUP($Z277,NTG_RR!$A:$N,8+COLUMN()-COLUMN($AA$8),0),"")</f>
        <v/>
      </c>
      <c r="AB277" s="62" t="str">
        <f>IFERROR(VLOOKUP($Z277,NTG_RR!$A:$N,8+COLUMN()-COLUMN($AA$8),0),"")</f>
        <v/>
      </c>
      <c r="AC277" s="62" t="str">
        <f>IFERROR(VLOOKUP($Z277,NTG_RR!$A:$N,8+COLUMN()-COLUMN($AA$8),0),"")</f>
        <v/>
      </c>
      <c r="AD277" s="62" t="str">
        <f>IFERROR(VLOOKUP($Z277,NTG_RR!$A:$N,8+COLUMN()-COLUMN($AA$8),0),"")</f>
        <v/>
      </c>
      <c r="AE277" s="62" t="str">
        <f>IFERROR(VLOOKUP($Z277,NTG_RR!$A:$N,8+COLUMN()-COLUMN($AA$8),0),"")</f>
        <v/>
      </c>
      <c r="AF277" s="62" t="str">
        <f>IFERROR(VLOOKUP($Z277,NTG_RR!$A:$N,8+COLUMN()-COLUMN($AA$8),0),"")</f>
        <v/>
      </c>
      <c r="AG277" s="62" t="str">
        <f>IFERROR(VLOOKUP($Z277,NTG_RR!$A:$N,8+COLUMN()-COLUMN($AA$8),0),"")</f>
        <v/>
      </c>
    </row>
  </sheetData>
  <mergeCells count="5">
    <mergeCell ref="A1:K1"/>
    <mergeCell ref="A2:K2"/>
    <mergeCell ref="A3:K3"/>
    <mergeCell ref="AA7:AE7"/>
    <mergeCell ref="AF7:AG7"/>
  </mergeCells>
  <conditionalFormatting sqref="T9:X106">
    <cfRule type="expression" dxfId="1" priority="2">
      <formula>T9-O9&gt;0.01</formula>
    </cfRule>
  </conditionalFormatting>
  <conditionalFormatting sqref="A9:N49">
    <cfRule type="expression" dxfId="0" priority="1">
      <formula>$A9="Total"</formula>
    </cfRule>
  </conditionalFormatting>
  <printOptions horizontalCentered="1" verticalCentered="1"/>
  <pageMargins left="0.7" right="0.7" top="0.75" bottom="0.75" header="0.3" footer="0.3"/>
  <pageSetup scale="69" orientation="landscape" r:id="rId1"/>
  <headerFooter scaleWithDoc="0">
    <oddHeader xml:space="preserve">&amp;RMidAmerican Docket No. 13‐0423/13‐0424 (Consol.)
Exhibit C - Gross
Page &amp;P of &amp;N
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43247-EE58-4DFF-888C-89CE65F46B74}">
  <sheetPr codeName="Sheet2">
    <tabColor theme="3"/>
    <pageSetUpPr fitToPage="1"/>
  </sheetPr>
  <dimension ref="A1:P119"/>
  <sheetViews>
    <sheetView view="pageLayout" topLeftCell="D1" zoomScaleNormal="100" workbookViewId="0">
      <selection activeCell="A18" sqref="A18:T214"/>
    </sheetView>
  </sheetViews>
  <sheetFormatPr defaultRowHeight="15" x14ac:dyDescent="0.25"/>
  <cols>
    <col min="1" max="1" bestFit="true" customWidth="true" width="16.28515625" collapsed="false"/>
    <col min="2" max="2" bestFit="true" customWidth="true" width="14.28515625" collapsed="false"/>
    <col min="3" max="4" bestFit="true" customWidth="true" width="12.0" collapsed="false"/>
    <col min="5" max="5" bestFit="true" customWidth="true" width="10.85546875" collapsed="false"/>
    <col min="6" max="6" bestFit="true" customWidth="true" width="10.28515625" collapsed="false"/>
    <col min="8" max="8" bestFit="true" customWidth="true" width="17.28515625" collapsed="false"/>
    <col min="9" max="9" bestFit="true" customWidth="true" width="17.5703125" collapsed="false"/>
    <col min="10" max="10" bestFit="true" customWidth="true" width="14.140625" collapsed="false"/>
    <col min="11" max="11" bestFit="true" customWidth="true" width="13.140625" collapsed="false"/>
    <col min="12" max="12" bestFit="true" customWidth="true" width="16.7109375" collapsed="false"/>
    <col min="13" max="13" bestFit="true" customWidth="true" width="18.7109375" collapsed="false"/>
    <col min="14" max="14" bestFit="true" customWidth="true" width="14.7109375" collapsed="false"/>
    <col min="15" max="15" customWidth="true" width="10.5703125" collapsed="false"/>
  </cols>
  <sheetData>
    <row r="1" spans="1:16" s="77" customFormat="1" ht="15.6" customHeight="1" x14ac:dyDescent="0.25">
      <c r="A1" s="104"/>
      <c r="B1"/>
      <c r="C1" s="105"/>
      <c r="D1" s="105"/>
      <c r="E1" s="105"/>
      <c r="F1" s="105"/>
      <c r="G1" s="105"/>
      <c r="H1" s="137" t="s">
        <v>48</v>
      </c>
      <c r="I1" s="138"/>
      <c r="J1" s="138"/>
      <c r="K1" s="138"/>
      <c r="L1" s="139"/>
      <c r="M1" s="137" t="s">
        <v>60</v>
      </c>
      <c r="N1" s="139"/>
      <c r="O1" s="110" t="s">
        <v>49</v>
      </c>
    </row>
    <row r="2" spans="1:16" s="77" customFormat="1" ht="15.6" customHeight="1" x14ac:dyDescent="0.25">
      <c r="A2" s="106" t="s">
        <v>47</v>
      </c>
      <c r="B2" s="106" t="s">
        <v>50</v>
      </c>
      <c r="C2" s="107" t="s">
        <v>51</v>
      </c>
      <c r="D2" s="107" t="s">
        <v>52</v>
      </c>
      <c r="E2" s="107" t="s">
        <v>53</v>
      </c>
      <c r="F2" s="107" t="s">
        <v>54</v>
      </c>
      <c r="G2" s="107" t="s">
        <v>55</v>
      </c>
      <c r="H2" s="108" t="s">
        <v>61</v>
      </c>
      <c r="I2" s="108" t="s">
        <v>75</v>
      </c>
      <c r="J2" s="108" t="s">
        <v>62</v>
      </c>
      <c r="K2" s="109" t="s">
        <v>63</v>
      </c>
      <c r="L2" s="109" t="s">
        <v>76</v>
      </c>
      <c r="M2" s="108" t="s">
        <v>75</v>
      </c>
      <c r="N2" s="109" t="s">
        <v>76</v>
      </c>
      <c r="O2" s="111" t="s">
        <v>56</v>
      </c>
      <c r="P2" s="108" t="s">
        <v>72</v>
      </c>
    </row>
    <row r="3" spans="1:16" s="77" customFormat="1" ht="15.6" customHeight="1" x14ac:dyDescent="0.2">
      <c r="A3" s="77">
        <v>17802</v>
      </c>
      <c r="B3" s="77" t="s">
        <v>77</v>
      </c>
      <c r="C3" s="77">
        <v>10864</v>
      </c>
      <c r="D3" s="77">
        <v>3379768.9323000312</v>
      </c>
      <c r="E3" s="77">
        <v>1988.3178000000105</v>
      </c>
      <c r="F3" s="77">
        <v>2365838.2526100222</v>
      </c>
      <c r="G3" s="77">
        <v>1391.8224600000074</v>
      </c>
      <c r="H3" s="77">
        <v>0.70000000000000007</v>
      </c>
      <c r="O3" s="77" t="s">
        <v>78</v>
      </c>
      <c r="P3" s="77" t="s">
        <v>73</v>
      </c>
    </row>
    <row r="4" spans="1:16" x14ac:dyDescent="0.25">
      <c r="A4">
        <v>17808</v>
      </c>
      <c r="B4" t="s">
        <v>79</v>
      </c>
      <c r="C4">
        <v>17296</v>
      </c>
      <c r="D4">
        <v>2213913.8868515268</v>
      </c>
      <c r="E4">
        <v>254.72174549997399</v>
      </c>
      <c r="F4">
        <v>2213913.8868515268</v>
      </c>
      <c r="G4">
        <v>254.72174549997399</v>
      </c>
      <c r="H4">
        <v>1</v>
      </c>
      <c r="O4" t="s">
        <v>78</v>
      </c>
      <c r="P4" t="s">
        <v>73</v>
      </c>
    </row>
    <row r="5" spans="1:16" ht="14.45" customHeight="1" x14ac:dyDescent="0.25">
      <c r="A5">
        <v>17860</v>
      </c>
      <c r="B5" t="s">
        <v>80</v>
      </c>
      <c r="C5">
        <v>373868</v>
      </c>
      <c r="D5">
        <v>32631921.399999999</v>
      </c>
      <c r="E5">
        <v>10747.569999999998</v>
      </c>
      <c r="F5">
        <v>32631921.399999999</v>
      </c>
      <c r="G5">
        <v>10747.569999999998</v>
      </c>
      <c r="H5">
        <v>1</v>
      </c>
      <c r="O5" t="s">
        <v>78</v>
      </c>
      <c r="P5" t="s">
        <v>81</v>
      </c>
    </row>
    <row r="6" spans="1:16" ht="14.45" customHeight="1" x14ac:dyDescent="0.25">
      <c r="A6">
        <v>17857</v>
      </c>
      <c r="B6" t="s">
        <v>82</v>
      </c>
      <c r="C6">
        <v>3817</v>
      </c>
      <c r="D6">
        <v>2725589.5200001178</v>
      </c>
      <c r="E6">
        <v>376.40960000000712</v>
      </c>
      <c r="F6">
        <v>1608097.8168000695</v>
      </c>
      <c r="G6">
        <v>222.08166400000417</v>
      </c>
      <c r="H6">
        <v>0.59</v>
      </c>
      <c r="O6" t="s">
        <v>78</v>
      </c>
      <c r="P6" t="s">
        <v>73</v>
      </c>
    </row>
    <row r="7" spans="1:16" ht="14.45" customHeight="1" x14ac:dyDescent="0.25">
      <c r="A7">
        <v>17839</v>
      </c>
      <c r="B7" t="s">
        <v>83</v>
      </c>
      <c r="C7">
        <v>192677</v>
      </c>
      <c r="D7">
        <v>2899530.97</v>
      </c>
      <c r="E7">
        <v>346.61500000000012</v>
      </c>
      <c r="F7">
        <v>2899530.97</v>
      </c>
      <c r="G7">
        <v>346.61500000000012</v>
      </c>
      <c r="H7">
        <v>1</v>
      </c>
      <c r="O7" t="s">
        <v>78</v>
      </c>
      <c r="P7" t="s">
        <v>81</v>
      </c>
    </row>
    <row r="8" spans="1:16" ht="14.45" customHeight="1" x14ac:dyDescent="0.25">
      <c r="A8">
        <v>17849</v>
      </c>
      <c r="B8" t="s">
        <v>84</v>
      </c>
      <c r="C8">
        <v>0</v>
      </c>
      <c r="D8">
        <v>0</v>
      </c>
      <c r="E8">
        <v>0</v>
      </c>
      <c r="F8">
        <v>0</v>
      </c>
      <c r="G8">
        <v>0</v>
      </c>
      <c r="H8">
        <v>1</v>
      </c>
      <c r="O8" t="s">
        <v>78</v>
      </c>
      <c r="P8" t="s">
        <v>81</v>
      </c>
    </row>
    <row r="9" spans="1:16" ht="14.45" customHeight="1" x14ac:dyDescent="0.25">
      <c r="A9">
        <v>17805</v>
      </c>
      <c r="B9" t="s">
        <v>85</v>
      </c>
      <c r="C9">
        <v>141466</v>
      </c>
      <c r="D9">
        <v>27217201.357000005</v>
      </c>
      <c r="E9">
        <v>3935.7129999999997</v>
      </c>
      <c r="F9">
        <v>19052040.949900001</v>
      </c>
      <c r="G9">
        <v>2754.9990999999995</v>
      </c>
      <c r="H9">
        <v>0.7</v>
      </c>
      <c r="O9" t="s">
        <v>86</v>
      </c>
      <c r="P9" t="s">
        <v>73</v>
      </c>
    </row>
    <row r="10" spans="1:16" ht="14.45" customHeight="1" x14ac:dyDescent="0.25">
      <c r="A10">
        <v>17817</v>
      </c>
      <c r="B10" t="s">
        <v>87</v>
      </c>
      <c r="C10">
        <v>3157</v>
      </c>
      <c r="D10">
        <v>21745376.0986</v>
      </c>
      <c r="E10">
        <v>27830.115000000002</v>
      </c>
      <c r="F10">
        <v>17396300.878880002</v>
      </c>
      <c r="G10">
        <v>22264.092000000004</v>
      </c>
      <c r="H10">
        <v>0.8</v>
      </c>
      <c r="O10" t="s">
        <v>86</v>
      </c>
      <c r="P10" t="s">
        <v>73</v>
      </c>
    </row>
    <row r="11" spans="1:16" ht="14.45" customHeight="1" x14ac:dyDescent="0.25">
      <c r="A11">
        <v>17804</v>
      </c>
      <c r="B11" t="s">
        <v>88</v>
      </c>
      <c r="C11">
        <v>488</v>
      </c>
      <c r="D11">
        <v>38152274</v>
      </c>
      <c r="E11">
        <v>15648</v>
      </c>
      <c r="F11">
        <v>30521819.199999999</v>
      </c>
      <c r="G11">
        <v>12518.400000000001</v>
      </c>
      <c r="H11">
        <v>0.79999999999999993</v>
      </c>
      <c r="O11" t="s">
        <v>86</v>
      </c>
      <c r="P11" t="s">
        <v>73</v>
      </c>
    </row>
    <row r="12" spans="1:16" ht="14.45" customHeight="1" x14ac:dyDescent="0.25">
      <c r="A12">
        <v>17813</v>
      </c>
      <c r="B12" t="s">
        <v>89</v>
      </c>
      <c r="C12">
        <v>2162</v>
      </c>
      <c r="D12">
        <v>153723.35710000002</v>
      </c>
      <c r="E12">
        <v>26.133200000000009</v>
      </c>
      <c r="F12">
        <v>153723.35710000002</v>
      </c>
      <c r="G12">
        <v>26.133200000000009</v>
      </c>
      <c r="H12">
        <v>1</v>
      </c>
      <c r="O12" t="s">
        <v>86</v>
      </c>
      <c r="P12" t="s">
        <v>81</v>
      </c>
    </row>
    <row r="13" spans="1:16" ht="14.45" customHeight="1" x14ac:dyDescent="0.25">
      <c r="A13">
        <v>17848</v>
      </c>
      <c r="B13" t="s">
        <v>90</v>
      </c>
      <c r="C13">
        <v>0</v>
      </c>
      <c r="D13">
        <v>0</v>
      </c>
      <c r="E13">
        <v>0</v>
      </c>
      <c r="F13">
        <v>0</v>
      </c>
      <c r="G13">
        <v>0</v>
      </c>
      <c r="H13">
        <v>1</v>
      </c>
      <c r="O13" t="s">
        <v>86</v>
      </c>
      <c r="P13" t="s">
        <v>81</v>
      </c>
    </row>
    <row r="14" spans="1:16" ht="14.45" customHeight="1" x14ac:dyDescent="0.25">
      <c r="A14">
        <v>17838</v>
      </c>
      <c r="B14" t="s">
        <v>91</v>
      </c>
      <c r="C14">
        <v>47</v>
      </c>
      <c r="D14">
        <v>0</v>
      </c>
      <c r="E14">
        <v>0</v>
      </c>
      <c r="F14">
        <v>0</v>
      </c>
      <c r="G14">
        <v>0</v>
      </c>
      <c r="H14">
        <v>1</v>
      </c>
      <c r="O14" t="s">
        <v>92</v>
      </c>
      <c r="P14" t="s">
        <v>81</v>
      </c>
    </row>
    <row r="15" spans="1:16" ht="14.45" customHeight="1" x14ac:dyDescent="0.25">
      <c r="A15">
        <v>17842</v>
      </c>
      <c r="B15" t="s">
        <v>93</v>
      </c>
      <c r="C15">
        <v>0</v>
      </c>
      <c r="D15">
        <v>0</v>
      </c>
      <c r="E15">
        <v>0</v>
      </c>
      <c r="F15">
        <v>0</v>
      </c>
      <c r="G15">
        <v>0</v>
      </c>
      <c r="H15">
        <v>1</v>
      </c>
      <c r="O15" t="s">
        <v>92</v>
      </c>
      <c r="P15" t="s">
        <v>81</v>
      </c>
    </row>
    <row r="16" spans="1:16" ht="14.45" customHeight="1" x14ac:dyDescent="0.25">
      <c r="A16">
        <v>17831</v>
      </c>
      <c r="B16" t="s">
        <v>94</v>
      </c>
      <c r="C16">
        <v>61913</v>
      </c>
      <c r="D16">
        <v>213</v>
      </c>
      <c r="E16">
        <v>107</v>
      </c>
      <c r="F16">
        <v>213</v>
      </c>
      <c r="G16">
        <v>107</v>
      </c>
      <c r="H16">
        <v>1</v>
      </c>
      <c r="O16" t="s">
        <v>78</v>
      </c>
      <c r="P16" t="s">
        <v>73</v>
      </c>
    </row>
    <row r="17" spans="1:16" ht="14.45" customHeight="1" x14ac:dyDescent="0.25">
      <c r="A17">
        <v>17836</v>
      </c>
      <c r="B17" t="s">
        <v>95</v>
      </c>
      <c r="C17">
        <v>94</v>
      </c>
      <c r="D17">
        <v>501501</v>
      </c>
      <c r="E17">
        <v>255564</v>
      </c>
      <c r="F17">
        <v>501501</v>
      </c>
      <c r="G17">
        <v>255564</v>
      </c>
      <c r="H17">
        <v>1</v>
      </c>
      <c r="O17" t="s">
        <v>86</v>
      </c>
      <c r="P17" t="s">
        <v>73</v>
      </c>
    </row>
    <row r="18" spans="1:16" ht="14.45" customHeight="1" x14ac:dyDescent="0.25">
      <c r="A18">
        <v>98856</v>
      </c>
      <c r="B18" t="s">
        <v>77</v>
      </c>
      <c r="C18">
        <v>13094</v>
      </c>
      <c r="D18">
        <v>982713.48110003362</v>
      </c>
      <c r="E18">
        <v>16237.864799999566</v>
      </c>
      <c r="F18">
        <v>687899.43677002343</v>
      </c>
      <c r="G18">
        <v>11366.505359999695</v>
      </c>
      <c r="H18">
        <v>0.69999999999999984</v>
      </c>
      <c r="O18" t="s">
        <v>78</v>
      </c>
      <c r="P18" t="s">
        <v>73</v>
      </c>
    </row>
    <row r="19" spans="1:16" ht="14.45" customHeight="1" x14ac:dyDescent="0.25">
      <c r="A19">
        <v>98855</v>
      </c>
      <c r="B19" t="s">
        <v>79</v>
      </c>
      <c r="C19">
        <v>15542</v>
      </c>
      <c r="D19">
        <v>102936.09000001285</v>
      </c>
      <c r="E19">
        <v>260.96999999998667</v>
      </c>
      <c r="F19">
        <v>102730.21782001281</v>
      </c>
      <c r="G19">
        <v>260.4480599999867</v>
      </c>
      <c r="H19">
        <v>0.99799999999999989</v>
      </c>
      <c r="O19" t="s">
        <v>78</v>
      </c>
      <c r="P19" t="s">
        <v>73</v>
      </c>
    </row>
    <row r="20" spans="1:16" ht="14.45" customHeight="1" x14ac:dyDescent="0.25">
      <c r="A20">
        <v>98854</v>
      </c>
      <c r="B20" t="s">
        <v>83</v>
      </c>
      <c r="C20">
        <v>138846</v>
      </c>
      <c r="D20">
        <v>-15404.470000000008</v>
      </c>
      <c r="E20">
        <v>123.62999999999943</v>
      </c>
      <c r="F20">
        <v>-15404.470000000008</v>
      </c>
      <c r="G20">
        <v>123.62999999999943</v>
      </c>
      <c r="H20">
        <v>1</v>
      </c>
      <c r="O20" t="s">
        <v>78</v>
      </c>
      <c r="P20" t="s">
        <v>81</v>
      </c>
    </row>
    <row r="21" spans="1:16" ht="14.45" customHeight="1" x14ac:dyDescent="0.25">
      <c r="A21">
        <v>98865</v>
      </c>
      <c r="B21" t="s">
        <v>84</v>
      </c>
      <c r="C21">
        <v>0</v>
      </c>
      <c r="D21">
        <v>0</v>
      </c>
      <c r="E21">
        <v>0</v>
      </c>
      <c r="F21">
        <v>0</v>
      </c>
      <c r="G21">
        <v>0</v>
      </c>
      <c r="H21">
        <v>1</v>
      </c>
      <c r="O21" t="s">
        <v>78</v>
      </c>
      <c r="P21" t="s">
        <v>81</v>
      </c>
    </row>
    <row r="22" spans="1:16" ht="14.45" customHeight="1" x14ac:dyDescent="0.25">
      <c r="A22">
        <v>98858</v>
      </c>
      <c r="B22" t="s">
        <v>85</v>
      </c>
      <c r="C22">
        <v>28840</v>
      </c>
      <c r="D22">
        <v>-9514.7433999999885</v>
      </c>
      <c r="E22">
        <v>237.49039999999962</v>
      </c>
      <c r="F22">
        <v>-6660.3203799999937</v>
      </c>
      <c r="G22">
        <v>166.2432799999996</v>
      </c>
      <c r="H22">
        <v>0.70000000000000018</v>
      </c>
      <c r="O22" t="s">
        <v>86</v>
      </c>
      <c r="P22" t="s">
        <v>73</v>
      </c>
    </row>
    <row r="23" spans="1:16" ht="14.45" customHeight="1" x14ac:dyDescent="0.25">
      <c r="A23">
        <v>98859</v>
      </c>
      <c r="B23" t="s">
        <v>87</v>
      </c>
      <c r="C23">
        <v>1446</v>
      </c>
      <c r="D23">
        <v>52914.911699999997</v>
      </c>
      <c r="E23">
        <v>230.24370000000002</v>
      </c>
      <c r="F23">
        <v>42331.929360000002</v>
      </c>
      <c r="G23">
        <v>184.19495999999998</v>
      </c>
      <c r="H23">
        <v>0.8</v>
      </c>
      <c r="O23" t="s">
        <v>86</v>
      </c>
      <c r="P23" t="s">
        <v>73</v>
      </c>
    </row>
    <row r="24" spans="1:16" ht="14.45" customHeight="1" x14ac:dyDescent="0.25">
      <c r="A24">
        <v>98851</v>
      </c>
      <c r="B24" t="s">
        <v>88</v>
      </c>
      <c r="C24">
        <v>443</v>
      </c>
      <c r="D24">
        <v>291920</v>
      </c>
      <c r="E24">
        <v>23126</v>
      </c>
      <c r="F24">
        <v>537132.80000000005</v>
      </c>
      <c r="G24">
        <v>42551.839999999997</v>
      </c>
      <c r="H24">
        <v>1.84</v>
      </c>
      <c r="O24" t="s">
        <v>86</v>
      </c>
      <c r="P24" t="s">
        <v>73</v>
      </c>
    </row>
    <row r="25" spans="1:16" ht="14.45" customHeight="1" x14ac:dyDescent="0.25">
      <c r="A25">
        <v>98850</v>
      </c>
      <c r="B25" t="s">
        <v>89</v>
      </c>
      <c r="C25">
        <v>1246</v>
      </c>
      <c r="D25">
        <v>3071.6543999999999</v>
      </c>
      <c r="E25">
        <v>32.645499999999998</v>
      </c>
      <c r="F25">
        <v>3071.6543999999999</v>
      </c>
      <c r="G25">
        <v>32.645499999999998</v>
      </c>
      <c r="H25">
        <v>1</v>
      </c>
      <c r="O25" t="s">
        <v>86</v>
      </c>
      <c r="P25" t="s">
        <v>81</v>
      </c>
    </row>
    <row r="26" spans="1:16" ht="14.45" customHeight="1" x14ac:dyDescent="0.25">
      <c r="A26">
        <v>98864</v>
      </c>
      <c r="B26" t="s">
        <v>90</v>
      </c>
      <c r="C26">
        <v>0</v>
      </c>
      <c r="D26">
        <v>0</v>
      </c>
      <c r="E26">
        <v>0</v>
      </c>
      <c r="F26">
        <v>0</v>
      </c>
      <c r="G26">
        <v>0</v>
      </c>
      <c r="H26">
        <v>1</v>
      </c>
      <c r="O26" t="s">
        <v>86</v>
      </c>
      <c r="P26" t="s">
        <v>81</v>
      </c>
    </row>
    <row r="27" spans="1:16" ht="14.45" customHeight="1" x14ac:dyDescent="0.25">
      <c r="A27">
        <v>98645</v>
      </c>
      <c r="B27" t="s">
        <v>91</v>
      </c>
      <c r="C27">
        <v>47</v>
      </c>
      <c r="D27">
        <v>0</v>
      </c>
      <c r="E27">
        <v>0</v>
      </c>
      <c r="F27">
        <v>0</v>
      </c>
      <c r="G27">
        <v>0</v>
      </c>
      <c r="H27">
        <v>1</v>
      </c>
      <c r="O27" t="s">
        <v>92</v>
      </c>
      <c r="P27" t="s">
        <v>81</v>
      </c>
    </row>
    <row r="28" spans="1:16" ht="14.45" customHeight="1" x14ac:dyDescent="0.25">
      <c r="A28">
        <v>98656</v>
      </c>
      <c r="B28" t="s">
        <v>93</v>
      </c>
      <c r="C28">
        <v>0</v>
      </c>
      <c r="D28">
        <v>0</v>
      </c>
      <c r="E28">
        <v>0</v>
      </c>
      <c r="F28">
        <v>0</v>
      </c>
      <c r="G28">
        <v>0</v>
      </c>
      <c r="H28">
        <v>1</v>
      </c>
      <c r="O28" t="s">
        <v>92</v>
      </c>
      <c r="P28" t="s">
        <v>81</v>
      </c>
    </row>
    <row r="29" spans="1:16" ht="14.45" customHeight="1" x14ac:dyDescent="0.25">
      <c r="B29" t="s">
        <v>96</v>
      </c>
      <c r="O29" t="s">
        <v>96</v>
      </c>
      <c r="P29" t="s">
        <v>96</v>
      </c>
    </row>
    <row r="30" spans="1:16" ht="14.45" customHeight="1" x14ac:dyDescent="0.25">
      <c r="B30" t="s">
        <v>96</v>
      </c>
      <c r="O30" t="s">
        <v>96</v>
      </c>
      <c r="P30" t="s">
        <v>96</v>
      </c>
    </row>
    <row r="31" spans="1:16" ht="14.45" customHeight="1" x14ac:dyDescent="0.25">
      <c r="B31" t="s">
        <v>96</v>
      </c>
      <c r="O31" t="s">
        <v>96</v>
      </c>
      <c r="P31" t="s">
        <v>96</v>
      </c>
    </row>
    <row r="32" spans="1:16" ht="14.45" customHeight="1" x14ac:dyDescent="0.25">
      <c r="B32" t="s">
        <v>96</v>
      </c>
      <c r="O32" t="s">
        <v>96</v>
      </c>
      <c r="P32" t="s">
        <v>96</v>
      </c>
    </row>
    <row r="33" spans="2:16" ht="14.45" customHeight="1" x14ac:dyDescent="0.25">
      <c r="B33" t="s">
        <v>96</v>
      </c>
      <c r="O33" t="s">
        <v>96</v>
      </c>
      <c r="P33" t="s">
        <v>96</v>
      </c>
    </row>
    <row r="34" spans="2:16" ht="14.45" customHeight="1" x14ac:dyDescent="0.25">
      <c r="B34" t="s">
        <v>96</v>
      </c>
      <c r="O34" t="s">
        <v>96</v>
      </c>
      <c r="P34" t="s">
        <v>96</v>
      </c>
    </row>
    <row r="35" spans="2:16" ht="14.45" customHeight="1" x14ac:dyDescent="0.25">
      <c r="B35" t="s">
        <v>96</v>
      </c>
      <c r="O35" t="s">
        <v>96</v>
      </c>
      <c r="P35" t="s">
        <v>96</v>
      </c>
    </row>
    <row r="36" spans="2:16" ht="14.45" customHeight="1" x14ac:dyDescent="0.25">
      <c r="B36" t="s">
        <v>96</v>
      </c>
      <c r="O36" t="s">
        <v>96</v>
      </c>
      <c r="P36" t="s">
        <v>96</v>
      </c>
    </row>
    <row r="37" spans="2:16" ht="14.45" customHeight="1" x14ac:dyDescent="0.25">
      <c r="B37" t="s">
        <v>96</v>
      </c>
      <c r="O37" t="s">
        <v>96</v>
      </c>
      <c r="P37" t="s">
        <v>96</v>
      </c>
    </row>
    <row r="38" spans="2:16" ht="14.45" customHeight="1" x14ac:dyDescent="0.25">
      <c r="B38" t="s">
        <v>96</v>
      </c>
      <c r="O38" t="s">
        <v>96</v>
      </c>
      <c r="P38" t="s">
        <v>96</v>
      </c>
    </row>
    <row r="39" spans="2:16" ht="14.45" customHeight="1" x14ac:dyDescent="0.25">
      <c r="B39" t="s">
        <v>96</v>
      </c>
      <c r="O39" t="s">
        <v>96</v>
      </c>
      <c r="P39" t="s">
        <v>96</v>
      </c>
    </row>
    <row r="40" spans="2:16" ht="14.45" customHeight="1" x14ac:dyDescent="0.25">
      <c r="B40" t="s">
        <v>96</v>
      </c>
      <c r="O40" t="s">
        <v>96</v>
      </c>
      <c r="P40" t="s">
        <v>96</v>
      </c>
    </row>
    <row r="41" spans="2:16" ht="14.45" customHeight="1" x14ac:dyDescent="0.25">
      <c r="B41" t="s">
        <v>96</v>
      </c>
      <c r="O41" t="s">
        <v>96</v>
      </c>
      <c r="P41" t="s">
        <v>96</v>
      </c>
    </row>
    <row r="42" spans="2:16" ht="14.45" customHeight="1" x14ac:dyDescent="0.25">
      <c r="B42" t="s">
        <v>96</v>
      </c>
      <c r="O42" t="s">
        <v>96</v>
      </c>
      <c r="P42" t="s">
        <v>96</v>
      </c>
    </row>
    <row r="43" spans="2:16" ht="14.45" customHeight="1" x14ac:dyDescent="0.25">
      <c r="B43" t="s">
        <v>96</v>
      </c>
      <c r="O43" t="s">
        <v>96</v>
      </c>
      <c r="P43" t="s">
        <v>96</v>
      </c>
    </row>
    <row r="44" spans="2:16" ht="14.45" customHeight="1" x14ac:dyDescent="0.25">
      <c r="B44" t="s">
        <v>96</v>
      </c>
      <c r="O44" t="s">
        <v>96</v>
      </c>
      <c r="P44" t="s">
        <v>96</v>
      </c>
    </row>
    <row r="45" spans="2:16" ht="14.45" customHeight="1" x14ac:dyDescent="0.25">
      <c r="B45" t="s">
        <v>96</v>
      </c>
      <c r="O45" t="s">
        <v>96</v>
      </c>
      <c r="P45" t="s">
        <v>96</v>
      </c>
    </row>
    <row r="46" spans="2:16" ht="14.45" customHeight="1" x14ac:dyDescent="0.25">
      <c r="B46" t="s">
        <v>96</v>
      </c>
      <c r="O46" t="s">
        <v>96</v>
      </c>
      <c r="P46" t="s">
        <v>96</v>
      </c>
    </row>
    <row r="47" spans="2:16" ht="14.45" customHeight="1" x14ac:dyDescent="0.25">
      <c r="B47" t="s">
        <v>96</v>
      </c>
      <c r="O47" t="s">
        <v>96</v>
      </c>
      <c r="P47" t="s">
        <v>96</v>
      </c>
    </row>
    <row r="48" spans="2:16" ht="14.45" customHeight="1" x14ac:dyDescent="0.25">
      <c r="B48" t="s">
        <v>96</v>
      </c>
      <c r="O48" t="s">
        <v>96</v>
      </c>
      <c r="P48" t="s">
        <v>96</v>
      </c>
    </row>
    <row r="49" spans="2:16" ht="14.45" customHeight="1" x14ac:dyDescent="0.25">
      <c r="B49" t="s">
        <v>96</v>
      </c>
      <c r="O49" t="s">
        <v>96</v>
      </c>
      <c r="P49" t="s">
        <v>96</v>
      </c>
    </row>
    <row r="50" spans="2:16" x14ac:dyDescent="0.25">
      <c r="B50" t="s">
        <v>96</v>
      </c>
      <c r="O50" t="s">
        <v>96</v>
      </c>
      <c r="P50" t="s">
        <v>96</v>
      </c>
    </row>
    <row r="51" spans="2:16" x14ac:dyDescent="0.25">
      <c r="B51" t="s">
        <v>96</v>
      </c>
      <c r="O51" t="s">
        <v>96</v>
      </c>
      <c r="P51" t="s">
        <v>96</v>
      </c>
    </row>
    <row r="52" spans="2:16" x14ac:dyDescent="0.25">
      <c r="B52" t="s">
        <v>96</v>
      </c>
      <c r="O52" t="s">
        <v>96</v>
      </c>
      <c r="P52" t="s">
        <v>96</v>
      </c>
    </row>
    <row r="53" spans="2:16" x14ac:dyDescent="0.25">
      <c r="B53" t="s">
        <v>96</v>
      </c>
      <c r="O53" t="s">
        <v>96</v>
      </c>
      <c r="P53" t="s">
        <v>96</v>
      </c>
    </row>
    <row r="54" spans="2:16" x14ac:dyDescent="0.25">
      <c r="B54" t="s">
        <v>96</v>
      </c>
      <c r="O54" t="s">
        <v>96</v>
      </c>
      <c r="P54" t="s">
        <v>96</v>
      </c>
    </row>
    <row r="55" spans="2:16" x14ac:dyDescent="0.25">
      <c r="B55" t="s">
        <v>96</v>
      </c>
      <c r="O55" t="s">
        <v>96</v>
      </c>
      <c r="P55" t="s">
        <v>96</v>
      </c>
    </row>
    <row r="56" spans="2:16" x14ac:dyDescent="0.25">
      <c r="B56" t="s">
        <v>96</v>
      </c>
      <c r="O56" t="s">
        <v>96</v>
      </c>
      <c r="P56" t="s">
        <v>96</v>
      </c>
    </row>
    <row r="57" spans="2:16" x14ac:dyDescent="0.25">
      <c r="B57" t="s">
        <v>96</v>
      </c>
      <c r="O57" t="s">
        <v>96</v>
      </c>
      <c r="P57" t="s">
        <v>96</v>
      </c>
    </row>
    <row r="58" spans="2:16" x14ac:dyDescent="0.25">
      <c r="B58" t="s">
        <v>96</v>
      </c>
      <c r="O58" t="s">
        <v>96</v>
      </c>
      <c r="P58" t="s">
        <v>96</v>
      </c>
    </row>
    <row r="59" spans="2:16" x14ac:dyDescent="0.25">
      <c r="B59" t="s">
        <v>96</v>
      </c>
      <c r="O59" t="s">
        <v>96</v>
      </c>
      <c r="P59" t="s">
        <v>96</v>
      </c>
    </row>
    <row r="60" spans="2:16" x14ac:dyDescent="0.25">
      <c r="B60" t="s">
        <v>96</v>
      </c>
      <c r="O60" t="s">
        <v>96</v>
      </c>
      <c r="P60" t="s">
        <v>96</v>
      </c>
    </row>
    <row r="61" spans="2:16" x14ac:dyDescent="0.25">
      <c r="B61" t="s">
        <v>96</v>
      </c>
      <c r="O61" t="s">
        <v>96</v>
      </c>
      <c r="P61" t="s">
        <v>96</v>
      </c>
    </row>
    <row r="62" spans="2:16" x14ac:dyDescent="0.25">
      <c r="B62" t="s">
        <v>96</v>
      </c>
      <c r="O62" t="s">
        <v>96</v>
      </c>
      <c r="P62" t="s">
        <v>96</v>
      </c>
    </row>
    <row r="63" spans="2:16" x14ac:dyDescent="0.25">
      <c r="B63" t="s">
        <v>96</v>
      </c>
      <c r="O63" t="s">
        <v>96</v>
      </c>
      <c r="P63" t="s">
        <v>96</v>
      </c>
    </row>
    <row r="64" spans="2:16" x14ac:dyDescent="0.25">
      <c r="B64" t="s">
        <v>96</v>
      </c>
      <c r="O64" t="s">
        <v>96</v>
      </c>
      <c r="P64" t="s">
        <v>96</v>
      </c>
    </row>
    <row r="65" spans="2:16" x14ac:dyDescent="0.25">
      <c r="B65" t="s">
        <v>96</v>
      </c>
      <c r="O65" t="s">
        <v>96</v>
      </c>
      <c r="P65" t="s">
        <v>96</v>
      </c>
    </row>
    <row r="66" spans="2:16" x14ac:dyDescent="0.25">
      <c r="B66" t="s">
        <v>96</v>
      </c>
      <c r="O66" t="s">
        <v>96</v>
      </c>
      <c r="P66" t="s">
        <v>96</v>
      </c>
    </row>
    <row r="67" spans="2:16" x14ac:dyDescent="0.25">
      <c r="B67" t="s">
        <v>96</v>
      </c>
      <c r="O67" t="s">
        <v>96</v>
      </c>
      <c r="P67" t="s">
        <v>96</v>
      </c>
    </row>
    <row r="68" spans="2:16" x14ac:dyDescent="0.25">
      <c r="B68" t="s">
        <v>96</v>
      </c>
      <c r="O68" t="s">
        <v>96</v>
      </c>
      <c r="P68" t="s">
        <v>96</v>
      </c>
    </row>
    <row r="69" spans="2:16" x14ac:dyDescent="0.25">
      <c r="B69" t="s">
        <v>96</v>
      </c>
      <c r="O69" t="s">
        <v>96</v>
      </c>
      <c r="P69" t="s">
        <v>96</v>
      </c>
    </row>
    <row r="70" spans="2:16" x14ac:dyDescent="0.25">
      <c r="B70" t="s">
        <v>96</v>
      </c>
      <c r="O70" t="s">
        <v>96</v>
      </c>
      <c r="P70" t="s">
        <v>96</v>
      </c>
    </row>
    <row r="71" spans="2:16" x14ac:dyDescent="0.25">
      <c r="B71" t="s">
        <v>96</v>
      </c>
      <c r="O71" t="s">
        <v>96</v>
      </c>
      <c r="P71" t="s">
        <v>96</v>
      </c>
    </row>
    <row r="72" spans="2:16" x14ac:dyDescent="0.25">
      <c r="B72" t="s">
        <v>96</v>
      </c>
      <c r="O72" t="s">
        <v>96</v>
      </c>
      <c r="P72" t="s">
        <v>96</v>
      </c>
    </row>
    <row r="73" spans="2:16" x14ac:dyDescent="0.25">
      <c r="B73" t="s">
        <v>96</v>
      </c>
      <c r="O73" t="s">
        <v>96</v>
      </c>
      <c r="P73" t="s">
        <v>96</v>
      </c>
    </row>
    <row r="74" spans="2:16" x14ac:dyDescent="0.25">
      <c r="B74" t="s">
        <v>96</v>
      </c>
      <c r="O74" t="s">
        <v>96</v>
      </c>
      <c r="P74" t="s">
        <v>96</v>
      </c>
    </row>
    <row r="75" spans="2:16" x14ac:dyDescent="0.25">
      <c r="B75" t="s">
        <v>96</v>
      </c>
      <c r="O75" t="s">
        <v>96</v>
      </c>
      <c r="P75" t="s">
        <v>96</v>
      </c>
    </row>
    <row r="76" spans="2:16" x14ac:dyDescent="0.25">
      <c r="B76" t="s">
        <v>96</v>
      </c>
      <c r="O76" t="s">
        <v>96</v>
      </c>
      <c r="P76" t="s">
        <v>96</v>
      </c>
    </row>
    <row r="77" spans="2:16" x14ac:dyDescent="0.25">
      <c r="B77" t="s">
        <v>96</v>
      </c>
      <c r="O77" t="s">
        <v>96</v>
      </c>
      <c r="P77" t="s">
        <v>96</v>
      </c>
    </row>
    <row r="78" spans="2:16" x14ac:dyDescent="0.25">
      <c r="B78" t="s">
        <v>96</v>
      </c>
      <c r="O78" t="s">
        <v>96</v>
      </c>
      <c r="P78" t="s">
        <v>96</v>
      </c>
    </row>
    <row r="79" spans="2:16" x14ac:dyDescent="0.25">
      <c r="B79" t="s">
        <v>96</v>
      </c>
      <c r="O79" t="s">
        <v>96</v>
      </c>
      <c r="P79" t="s">
        <v>96</v>
      </c>
    </row>
    <row r="80" spans="2:16" x14ac:dyDescent="0.25">
      <c r="B80" t="s">
        <v>96</v>
      </c>
      <c r="O80" t="s">
        <v>96</v>
      </c>
      <c r="P80" t="s">
        <v>96</v>
      </c>
    </row>
    <row r="81" spans="2:16" x14ac:dyDescent="0.25">
      <c r="B81" t="s">
        <v>96</v>
      </c>
      <c r="O81" t="s">
        <v>96</v>
      </c>
      <c r="P81" t="s">
        <v>96</v>
      </c>
    </row>
    <row r="82" spans="2:16" x14ac:dyDescent="0.25">
      <c r="B82" t="s">
        <v>96</v>
      </c>
      <c r="O82" t="s">
        <v>96</v>
      </c>
      <c r="P82" t="s">
        <v>96</v>
      </c>
    </row>
    <row r="83" spans="2:16" x14ac:dyDescent="0.25">
      <c r="B83" t="s">
        <v>96</v>
      </c>
      <c r="O83" t="s">
        <v>96</v>
      </c>
      <c r="P83" t="s">
        <v>96</v>
      </c>
    </row>
    <row r="84" spans="2:16" x14ac:dyDescent="0.25">
      <c r="B84" t="s">
        <v>96</v>
      </c>
      <c r="O84" t="s">
        <v>96</v>
      </c>
      <c r="P84" t="s">
        <v>96</v>
      </c>
    </row>
    <row r="85" spans="2:16" x14ac:dyDescent="0.25">
      <c r="B85" t="s">
        <v>96</v>
      </c>
      <c r="O85" t="s">
        <v>96</v>
      </c>
      <c r="P85" t="s">
        <v>96</v>
      </c>
    </row>
    <row r="86" spans="2:16" x14ac:dyDescent="0.25">
      <c r="B86" t="s">
        <v>96</v>
      </c>
      <c r="O86" t="s">
        <v>96</v>
      </c>
      <c r="P86" t="s">
        <v>96</v>
      </c>
    </row>
    <row r="87" spans="2:16" x14ac:dyDescent="0.25">
      <c r="B87" t="s">
        <v>96</v>
      </c>
      <c r="O87" t="s">
        <v>96</v>
      </c>
      <c r="P87" t="s">
        <v>96</v>
      </c>
    </row>
    <row r="88" spans="2:16" x14ac:dyDescent="0.25">
      <c r="B88" t="s">
        <v>96</v>
      </c>
      <c r="O88" t="s">
        <v>96</v>
      </c>
      <c r="P88" t="s">
        <v>96</v>
      </c>
    </row>
    <row r="89" spans="2:16" x14ac:dyDescent="0.25">
      <c r="B89" t="s">
        <v>96</v>
      </c>
      <c r="O89" t="s">
        <v>96</v>
      </c>
      <c r="P89" t="s">
        <v>96</v>
      </c>
    </row>
    <row r="90" spans="2:16" x14ac:dyDescent="0.25">
      <c r="B90" t="s">
        <v>96</v>
      </c>
      <c r="O90" t="s">
        <v>96</v>
      </c>
      <c r="P90" t="s">
        <v>96</v>
      </c>
    </row>
    <row r="91" spans="2:16" x14ac:dyDescent="0.25">
      <c r="B91" t="s">
        <v>96</v>
      </c>
      <c r="O91" t="s">
        <v>96</v>
      </c>
      <c r="P91" t="s">
        <v>96</v>
      </c>
    </row>
    <row r="92" spans="2:16" x14ac:dyDescent="0.25">
      <c r="B92" t="s">
        <v>96</v>
      </c>
      <c r="O92" t="s">
        <v>96</v>
      </c>
      <c r="P92" t="s">
        <v>96</v>
      </c>
    </row>
    <row r="93" spans="2:16" x14ac:dyDescent="0.25">
      <c r="B93" t="s">
        <v>96</v>
      </c>
      <c r="O93" t="s">
        <v>96</v>
      </c>
      <c r="P93" t="s">
        <v>96</v>
      </c>
    </row>
    <row r="94" spans="2:16" x14ac:dyDescent="0.25">
      <c r="B94" t="s">
        <v>96</v>
      </c>
      <c r="O94" t="s">
        <v>96</v>
      </c>
      <c r="P94" t="s">
        <v>96</v>
      </c>
    </row>
    <row r="95" spans="2:16" x14ac:dyDescent="0.25">
      <c r="B95" t="s">
        <v>96</v>
      </c>
      <c r="O95" t="s">
        <v>96</v>
      </c>
      <c r="P95" t="s">
        <v>96</v>
      </c>
    </row>
    <row r="96" spans="2:16" x14ac:dyDescent="0.25">
      <c r="B96" t="s">
        <v>96</v>
      </c>
      <c r="O96" t="s">
        <v>96</v>
      </c>
      <c r="P96" t="s">
        <v>96</v>
      </c>
    </row>
    <row r="97" spans="2:16" x14ac:dyDescent="0.25">
      <c r="B97" t="s">
        <v>96</v>
      </c>
      <c r="O97" t="s">
        <v>96</v>
      </c>
      <c r="P97" t="s">
        <v>96</v>
      </c>
    </row>
    <row r="98" spans="2:16" x14ac:dyDescent="0.25">
      <c r="B98" t="s">
        <v>96</v>
      </c>
      <c r="O98" t="s">
        <v>96</v>
      </c>
      <c r="P98" t="s">
        <v>96</v>
      </c>
    </row>
    <row r="99" spans="2:16" x14ac:dyDescent="0.25">
      <c r="B99" t="s">
        <v>96</v>
      </c>
      <c r="O99" t="s">
        <v>96</v>
      </c>
      <c r="P99" t="s">
        <v>96</v>
      </c>
    </row>
    <row r="100" spans="2:16" x14ac:dyDescent="0.25">
      <c r="B100" t="s">
        <v>96</v>
      </c>
      <c r="O100" t="s">
        <v>96</v>
      </c>
      <c r="P100" t="s">
        <v>96</v>
      </c>
    </row>
    <row r="101" spans="2:16" x14ac:dyDescent="0.25">
      <c r="B101" t="s">
        <v>96</v>
      </c>
      <c r="O101" t="s">
        <v>96</v>
      </c>
      <c r="P101" t="s">
        <v>96</v>
      </c>
    </row>
    <row r="102" spans="2:16" x14ac:dyDescent="0.25">
      <c r="B102" t="s">
        <v>96</v>
      </c>
      <c r="O102" t="s">
        <v>96</v>
      </c>
      <c r="P102" t="s">
        <v>96</v>
      </c>
    </row>
    <row r="103" spans="2:16" x14ac:dyDescent="0.25">
      <c r="B103" t="s">
        <v>96</v>
      </c>
      <c r="O103" t="s">
        <v>96</v>
      </c>
      <c r="P103" t="s">
        <v>96</v>
      </c>
    </row>
    <row r="104" spans="2:16" x14ac:dyDescent="0.25">
      <c r="B104" t="s">
        <v>96</v>
      </c>
      <c r="O104" t="s">
        <v>96</v>
      </c>
      <c r="P104" t="s">
        <v>96</v>
      </c>
    </row>
    <row r="105" spans="2:16" x14ac:dyDescent="0.25">
      <c r="B105" t="s">
        <v>96</v>
      </c>
      <c r="O105" t="s">
        <v>96</v>
      </c>
      <c r="P105" t="s">
        <v>96</v>
      </c>
    </row>
    <row r="106" spans="2:16" x14ac:dyDescent="0.25">
      <c r="B106" t="s">
        <v>96</v>
      </c>
      <c r="O106" t="s">
        <v>96</v>
      </c>
      <c r="P106" t="s">
        <v>96</v>
      </c>
    </row>
    <row r="107" spans="2:16" x14ac:dyDescent="0.25">
      <c r="B107" t="s">
        <v>96</v>
      </c>
      <c r="O107" t="s">
        <v>96</v>
      </c>
      <c r="P107" t="s">
        <v>96</v>
      </c>
    </row>
    <row r="108" spans="2:16" x14ac:dyDescent="0.25">
      <c r="B108" t="s">
        <v>96</v>
      </c>
      <c r="O108" t="s">
        <v>96</v>
      </c>
      <c r="P108" t="s">
        <v>96</v>
      </c>
    </row>
    <row r="109" spans="2:16" x14ac:dyDescent="0.25">
      <c r="B109" t="s">
        <v>96</v>
      </c>
      <c r="O109" t="s">
        <v>96</v>
      </c>
      <c r="P109" t="s">
        <v>96</v>
      </c>
    </row>
    <row r="110" spans="2:16" x14ac:dyDescent="0.25">
      <c r="B110" t="s">
        <v>96</v>
      </c>
      <c r="O110" t="s">
        <v>96</v>
      </c>
      <c r="P110" t="s">
        <v>96</v>
      </c>
    </row>
    <row r="111" spans="2:16" x14ac:dyDescent="0.25">
      <c r="B111" t="s">
        <v>96</v>
      </c>
      <c r="O111" t="s">
        <v>96</v>
      </c>
      <c r="P111" t="s">
        <v>96</v>
      </c>
    </row>
    <row r="112" spans="2:16" x14ac:dyDescent="0.25">
      <c r="B112" t="s">
        <v>96</v>
      </c>
      <c r="O112" t="s">
        <v>96</v>
      </c>
      <c r="P112" t="s">
        <v>96</v>
      </c>
    </row>
    <row r="113" spans="2:16" x14ac:dyDescent="0.25">
      <c r="B113" t="s">
        <v>96</v>
      </c>
      <c r="O113" t="s">
        <v>96</v>
      </c>
      <c r="P113" t="s">
        <v>96</v>
      </c>
    </row>
    <row r="114" spans="2:16" x14ac:dyDescent="0.25">
      <c r="B114" t="s">
        <v>96</v>
      </c>
      <c r="O114" t="s">
        <v>96</v>
      </c>
      <c r="P114" t="s">
        <v>96</v>
      </c>
    </row>
    <row r="115" spans="2:16" x14ac:dyDescent="0.25">
      <c r="O115" t="s">
        <v>96</v>
      </c>
      <c r="P115" t="s">
        <v>96</v>
      </c>
    </row>
    <row r="116" spans="2:16" x14ac:dyDescent="0.25">
      <c r="O116" t="s">
        <v>96</v>
      </c>
      <c r="P116" t="s">
        <v>96</v>
      </c>
    </row>
    <row r="117" spans="2:16" x14ac:dyDescent="0.25">
      <c r="O117" t="s">
        <v>96</v>
      </c>
      <c r="P117" t="s">
        <v>96</v>
      </c>
    </row>
    <row r="118" spans="2:16" x14ac:dyDescent="0.25">
      <c r="O118" t="s">
        <v>96</v>
      </c>
      <c r="P118" t="s">
        <v>96</v>
      </c>
    </row>
    <row r="119" spans="2:16" x14ac:dyDescent="0.25">
      <c r="O119" t="s">
        <v>96</v>
      </c>
      <c r="P119" t="s">
        <v>96</v>
      </c>
    </row>
  </sheetData>
  <mergeCells count="2">
    <mergeCell ref="H1:L1"/>
    <mergeCell ref="M1:N1"/>
  </mergeCells>
  <printOptions horizontalCentered="1" verticalCentered="1"/>
  <pageMargins left="0.7" right="0.7" top="0.75" bottom="0.75" header="0.3" footer="0.3"/>
  <pageSetup scale="29" orientation="landscape" r:id="rId1"/>
  <headerFooter scaleWithDoc="0">
    <oddHeader xml:space="preserve">&amp;RMidAmerican Docket No. 13‐0423/13‐0424 (Consol.)
Exhibit C - Gross
Page &amp;P of 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C49C9-3532-47BB-A77F-194D2492F9E0}">
  <sheetPr codeName="Sheet9">
    <pageSetUpPr fitToPage="1"/>
  </sheetPr>
  <dimension ref="A2:G84"/>
  <sheetViews>
    <sheetView tabSelected="1" view="pageLayout" zoomScale="80" zoomScaleNormal="100" zoomScalePageLayoutView="80" workbookViewId="0">
      <selection activeCell="A18" sqref="A18:T214"/>
    </sheetView>
  </sheetViews>
  <sheetFormatPr defaultRowHeight="15" x14ac:dyDescent="0.25"/>
  <cols>
    <col min="1" max="1" customWidth="true" style="95" width="43.7109375" collapsed="false"/>
    <col min="2" max="6" customWidth="true" style="9" width="14.7109375" collapsed="false"/>
  </cols>
  <sheetData>
    <row r="2" spans="1:7" s="77" customFormat="1" ht="15.6" customHeight="1" x14ac:dyDescent="0.25">
      <c r="A2" s="132" t="s">
        <v>16</v>
      </c>
      <c r="B2" s="132"/>
      <c r="C2" s="132"/>
      <c r="D2" s="132"/>
      <c r="E2" s="132"/>
      <c r="F2" s="132"/>
      <c r="G2" s="6"/>
    </row>
    <row r="3" spans="1:7" s="77" customFormat="1" ht="15.6" customHeight="1" x14ac:dyDescent="0.25">
      <c r="A3" s="132" t="str">
        <f>'Total Ratios'!$A$3</f>
        <v>2020 Iowa Energy Efficiency</v>
      </c>
      <c r="B3" s="132"/>
      <c r="C3" s="132"/>
      <c r="D3" s="132"/>
      <c r="E3" s="132"/>
      <c r="F3" s="132"/>
      <c r="G3" s="6"/>
    </row>
    <row r="4" spans="1:7" s="77" customFormat="1" ht="15.6" customHeight="1" x14ac:dyDescent="0.25">
      <c r="A4" s="132" t="str">
        <f>'Electric Inputs - Gross'!M2&amp;"Benefit/Cost Statistics - Electric Programs (Non-Curtailment)"</f>
        <v>Benefit/Cost Statistics - Electric Programs (Non-Curtailment)</v>
      </c>
      <c r="B4" s="132"/>
      <c r="C4" s="132"/>
      <c r="D4" s="132"/>
      <c r="E4" s="132"/>
      <c r="F4" s="132"/>
      <c r="G4" s="6"/>
    </row>
    <row r="5" spans="1:7" x14ac:dyDescent="0.25">
      <c r="A5"/>
      <c r="F5" s="39"/>
      <c r="G5" s="17"/>
    </row>
    <row r="6" spans="1:7" ht="14.45" customHeight="1" x14ac:dyDescent="0.25">
      <c r="A6"/>
      <c r="C6" s="39" t="s">
        <v>19</v>
      </c>
      <c r="E6" s="39" t="s">
        <v>15</v>
      </c>
      <c r="F6" s="39"/>
      <c r="G6" s="17"/>
    </row>
    <row r="7" spans="1:7" ht="14.45" customHeight="1" x14ac:dyDescent="0.25">
      <c r="A7"/>
      <c r="B7" s="39" t="s">
        <v>17</v>
      </c>
      <c r="C7" s="39" t="s">
        <v>20</v>
      </c>
      <c r="D7" s="39" t="s">
        <v>21</v>
      </c>
      <c r="E7" s="39" t="s">
        <v>22</v>
      </c>
      <c r="F7" s="39" t="s">
        <v>23</v>
      </c>
      <c r="G7" s="17"/>
    </row>
    <row r="8" spans="1:7" ht="14.45" customHeight="1" x14ac:dyDescent="0.25">
      <c r="A8" s="94" t="s">
        <v>14</v>
      </c>
      <c r="B8" s="40" t="s">
        <v>18</v>
      </c>
      <c r="C8" s="40" t="s">
        <v>18</v>
      </c>
      <c r="D8" s="40" t="s">
        <v>18</v>
      </c>
      <c r="E8" s="40" t="s">
        <v>18</v>
      </c>
      <c r="F8" s="40" t="s">
        <v>18</v>
      </c>
      <c r="G8" s="17"/>
    </row>
    <row r="9" spans="1:7" ht="14.45" customHeight="1" x14ac:dyDescent="0.25">
      <c r="A9" s="92" t="str">
        <f>IF('Electric Inputs - Gross'!A9="","",'Electric Inputs - Gross'!A9)</f>
        <v>Residential Equipment</v>
      </c>
      <c r="B9" s="41">
        <f>IF(A9="","",INDEX('Electric Inputs'!$T:$T,MATCH($A9,'Electric Inputs'!$A:$A,0)))</f>
        <v>2.0910268784186181</v>
      </c>
      <c r="C9" s="41">
        <f>IF(A9="","",INDEX('Electric Inputs'!$U:$U,MATCH($A9,'Electric Inputs'!$A:$A,0)))</f>
        <v>0.79761445857695856</v>
      </c>
      <c r="D9" s="41">
        <f>IF(A9="","",INDEX('Electric Inputs'!$V:$V,MATCH($A9,'Electric Inputs'!$A:$A,0)))</f>
        <v>1.8631278783177465</v>
      </c>
      <c r="E9" s="41">
        <f>IF(A9="","",INDEX('Electric Inputs'!$W:$W,MATCH($A9,'Electric Inputs'!$A:$A,0)))</f>
        <v>1.5051545302151634</v>
      </c>
      <c r="F9" s="41">
        <f>IF(A9="","",INDEX('Electric Inputs'!$X:$X,MATCH($A9,'Electric Inputs'!$A:$A,0)))</f>
        <v>2.3932796662420337</v>
      </c>
      <c r="G9" s="18"/>
    </row>
    <row r="10" spans="1:7" s="13" customFormat="1" ht="14.45" customHeight="1" x14ac:dyDescent="0.25">
      <c r="A10" s="93" t="str">
        <f>IF('Electric Inputs - Gross'!A10="","",'Electric Inputs - Gross'!A10)</f>
        <v>Residential Assessment</v>
      </c>
      <c r="B10" s="41">
        <f>IF(A10="","",INDEX('Electric Inputs'!$T:$T,MATCH($A10,'Electric Inputs'!$A:$A,0)))</f>
        <v>6.5130380509916277</v>
      </c>
      <c r="C10" s="41">
        <f>IF(A10="","",INDEX('Electric Inputs'!$U:$U,MATCH($A10,'Electric Inputs'!$A:$A,0)))</f>
        <v>0.33852202975408913</v>
      </c>
      <c r="D10" s="41">
        <f>IF(A10="","",INDEX('Electric Inputs'!$V:$V,MATCH($A10,'Electric Inputs'!$A:$A,0)))</f>
        <v>0.95514005170911465</v>
      </c>
      <c r="E10" s="41">
        <f>IF(A10="","",INDEX('Electric Inputs'!$W:$W,MATCH($A10,'Electric Inputs'!$A:$A,0)))</f>
        <v>3.4768801669941221</v>
      </c>
      <c r="F10" s="41">
        <f>IF(A10="","",INDEX('Electric Inputs'!$X:$X,MATCH($A10,'Electric Inputs'!$A:$A,0)))</f>
        <v>4.269346028880622</v>
      </c>
      <c r="G10" s="36"/>
    </row>
    <row r="11" spans="1:7" s="13" customFormat="1" ht="14.45" customHeight="1" x14ac:dyDescent="0.25">
      <c r="A11" s="93" t="str">
        <f>IF('Electric Inputs - Gross'!A11="","",'Electric Inputs - Gross'!A11)</f>
        <v>Residential Assessment - Kits Only*</v>
      </c>
      <c r="B11" s="41">
        <f>IF(A11="","",INDEX('Electric Inputs'!$T:$T,MATCH($A11,'Electric Inputs'!$A:$A,0)))</f>
        <v>7.6399548437017719</v>
      </c>
      <c r="C11" s="41">
        <f>IF(A11="","",INDEX('Electric Inputs'!$U:$U,MATCH($A11,'Electric Inputs'!$A:$A,0)))</f>
        <v>0.36996542883029315</v>
      </c>
      <c r="D11" s="41">
        <f>IF(A11="","",INDEX('Electric Inputs'!$V:$V,MATCH($A11,'Electric Inputs'!$A:$A,0)))</f>
        <v>1.2564319340182653</v>
      </c>
      <c r="E11" s="41">
        <f>IF(A11="","",INDEX('Electric Inputs'!$W:$W,MATCH($A11,'Electric Inputs'!$A:$A,0)))</f>
        <v>4.5736363633263046</v>
      </c>
      <c r="F11" s="41">
        <f>IF(A11="","",INDEX('Electric Inputs'!$X:$X,MATCH($A11,'Electric Inputs'!$A:$A,0)))</f>
        <v>5.6160797345490394</v>
      </c>
      <c r="G11" s="36"/>
    </row>
    <row r="12" spans="1:7" s="13" customFormat="1" ht="14.45" customHeight="1" x14ac:dyDescent="0.25">
      <c r="A12" s="93" t="str">
        <f>IF('Electric Inputs - Gross'!A12="","",'Electric Inputs - Gross'!A12)</f>
        <v>Residential Behavioral</v>
      </c>
      <c r="B12" s="41">
        <f>IF(A12="","",INDEX('Electric Inputs'!$T:$T,MATCH($A12,'Electric Inputs'!$A:$A,0)))</f>
        <v>5.4919982652169432</v>
      </c>
      <c r="C12" s="41">
        <f>IF(A12="","",INDEX('Electric Inputs'!$U:$U,MATCH($A12,'Electric Inputs'!$A:$A,0)))</f>
        <v>0.6835759440684962</v>
      </c>
      <c r="D12" s="41">
        <f>IF(A12="","",INDEX('Electric Inputs'!$V:$V,MATCH($A12,'Electric Inputs'!$A:$A,0)))</f>
        <v>2.7338524449123791</v>
      </c>
      <c r="E12" s="41">
        <f>IF(A12="","",INDEX('Electric Inputs'!$W:$W,MATCH($A12,'Electric Inputs'!$A:$A,0)))</f>
        <v>2.7338524449123791</v>
      </c>
      <c r="F12" s="41">
        <f>IF(A12="","",INDEX('Electric Inputs'!$X:$X,MATCH($A12,'Electric Inputs'!$A:$A,0)))</f>
        <v>3.0072376996800556</v>
      </c>
      <c r="G12" s="36"/>
    </row>
    <row r="13" spans="1:7" s="13" customFormat="1" ht="14.45" customHeight="1" x14ac:dyDescent="0.25">
      <c r="A13" s="93" t="str">
        <f>IF('Electric Inputs - Gross'!A13="","",'Electric Inputs - Gross'!A13)</f>
        <v>Residential Appliance Recycling</v>
      </c>
      <c r="B13" s="41">
        <f>IF(A13="","",INDEX('Electric Inputs'!$T:$T,MATCH($A13,'Electric Inputs'!$A:$A,0)))</f>
        <v>4.1628515891723596</v>
      </c>
      <c r="C13" s="41">
        <f>IF(A13="","",INDEX('Electric Inputs'!$U:$U,MATCH($A13,'Electric Inputs'!$A:$A,0)))</f>
        <v>0.41729296070851923</v>
      </c>
      <c r="D13" s="41">
        <f>IF(A13="","",INDEX('Electric Inputs'!$V:$V,MATCH($A13,'Electric Inputs'!$A:$A,0)))</f>
        <v>1.6029421184478012</v>
      </c>
      <c r="E13" s="41">
        <f>IF(A13="","",INDEX('Electric Inputs'!$W:$W,MATCH($A13,'Electric Inputs'!$A:$A,0)))</f>
        <v>1.6029421184478012</v>
      </c>
      <c r="F13" s="41">
        <f>IF(A13="","",INDEX('Electric Inputs'!$X:$X,MATCH($A13,'Electric Inputs'!$A:$A,0)))</f>
        <v>2.0773364641894312</v>
      </c>
      <c r="G13" s="36"/>
    </row>
    <row r="14" spans="1:7" s="13" customFormat="1" ht="14.45" customHeight="1" x14ac:dyDescent="0.25">
      <c r="A14" s="93" t="str">
        <f>IF('Electric Inputs - Gross'!A14="","",'Electric Inputs - Gross'!A14)</f>
        <v>Residential Low Income</v>
      </c>
      <c r="B14" s="41">
        <f>IF(A14="","",INDEX('Electric Inputs'!$T:$T,MATCH($A14,'Electric Inputs'!$A:$A,0)))</f>
        <v>4.6733769537283569</v>
      </c>
      <c r="C14" s="41">
        <f>IF(A14="","",INDEX('Electric Inputs'!$U:$U,MATCH($A14,'Electric Inputs'!$A:$A,0)))</f>
        <v>0.42846962808107242</v>
      </c>
      <c r="D14" s="41">
        <f>IF(A14="","",INDEX('Electric Inputs'!$V:$V,MATCH($A14,'Electric Inputs'!$A:$A,0)))</f>
        <v>1.8474100356337653</v>
      </c>
      <c r="E14" s="41">
        <f>IF(A14="","",INDEX('Electric Inputs'!$W:$W,MATCH($A14,'Electric Inputs'!$A:$A,0)))</f>
        <v>1.8474100356337653</v>
      </c>
      <c r="F14" s="41">
        <f>IF(A14="","",INDEX('Electric Inputs'!$X:$X,MATCH($A14,'Electric Inputs'!$A:$A,0)))</f>
        <v>2.8237795454991206</v>
      </c>
      <c r="G14" s="36"/>
    </row>
    <row r="15" spans="1:7" s="13" customFormat="1" ht="14.45" customHeight="1" x14ac:dyDescent="0.25">
      <c r="A15" s="93" t="str">
        <f>IF('Electric Inputs - Gross'!A15="","",'Electric Inputs - Gross'!A15)</f>
        <v>Residential Education</v>
      </c>
      <c r="B15" s="41">
        <f>IF(A15="","",INDEX('Electric Inputs'!$T:$T,MATCH($A15,'Electric Inputs'!$A:$A,0)))</f>
        <v>0</v>
      </c>
      <c r="C15" s="41">
        <f>IF(A15="","",INDEX('Electric Inputs'!$U:$U,MATCH($A15,'Electric Inputs'!$A:$A,0)))</f>
        <v>0</v>
      </c>
      <c r="D15" s="41">
        <f>IF(A15="","",INDEX('Electric Inputs'!$V:$V,MATCH($A15,'Electric Inputs'!$A:$A,0)))</f>
        <v>0</v>
      </c>
      <c r="E15" s="41">
        <f>IF(A15="","",INDEX('Electric Inputs'!$W:$W,MATCH($A15,'Electric Inputs'!$A:$A,0)))</f>
        <v>0</v>
      </c>
      <c r="F15" s="41">
        <f>IF(A15="","",INDEX('Electric Inputs'!$X:$X,MATCH($A15,'Electric Inputs'!$A:$A,0)))</f>
        <v>0</v>
      </c>
      <c r="G15" s="36"/>
    </row>
    <row r="16" spans="1:7" s="13" customFormat="1" ht="14.45" customHeight="1" x14ac:dyDescent="0.25">
      <c r="A16" s="93" t="str">
        <f>IF('Electric Inputs - Gross'!A16="","",'Electric Inputs - Gross'!A16)</f>
        <v>Nonresidential Equipment</v>
      </c>
      <c r="B16" s="41">
        <f>IF(A16="","",INDEX('Electric Inputs'!$T:$T,MATCH($A16,'Electric Inputs'!$A:$A,0)))</f>
        <v>2.2939613926203397</v>
      </c>
      <c r="C16" s="41">
        <f>IF(A16="","",INDEX('Electric Inputs'!$U:$U,MATCH($A16,'Electric Inputs'!$A:$A,0)))</f>
        <v>0.53297296365486413</v>
      </c>
      <c r="D16" s="41">
        <f>IF(A16="","",INDEX('Electric Inputs'!$V:$V,MATCH($A16,'Electric Inputs'!$A:$A,0)))</f>
        <v>2.4884965924737568</v>
      </c>
      <c r="E16" s="41">
        <f>IF(A16="","",INDEX('Electric Inputs'!$W:$W,MATCH($A16,'Electric Inputs'!$A:$A,0)))</f>
        <v>1.1408796512829913</v>
      </c>
      <c r="F16" s="41">
        <f>IF(A16="","",INDEX('Electric Inputs'!$X:$X,MATCH($A16,'Electric Inputs'!$A:$A,0)))</f>
        <v>1.5498000070270455</v>
      </c>
      <c r="G16" s="36"/>
    </row>
    <row r="17" spans="1:7" s="13" customFormat="1" ht="14.45" customHeight="1" x14ac:dyDescent="0.25">
      <c r="A17" s="93" t="str">
        <f>IF('Electric Inputs - Gross'!A17="","",'Electric Inputs - Gross'!A17)</f>
        <v>Nonresidential Equipment - No LED Gas Savings**</v>
      </c>
      <c r="B17" s="41">
        <f>IF(A17="","",INDEX('Electric Inputs'!$T:$T,MATCH($A17,'Electric Inputs'!$A:$A,0)))</f>
        <v>2.2939613926203397</v>
      </c>
      <c r="C17" s="41">
        <f>IF(A17="","",INDEX('Electric Inputs'!$U:$U,MATCH($A17,'Electric Inputs'!$A:$A,0)))</f>
        <v>0.53297296365486413</v>
      </c>
      <c r="D17" s="41">
        <f>IF(A17="","",INDEX('Electric Inputs'!$V:$V,MATCH($A17,'Electric Inputs'!$A:$A,0)))</f>
        <v>2.4884965924737568</v>
      </c>
      <c r="E17" s="41">
        <f>IF(A17="","",INDEX('Electric Inputs'!$W:$W,MATCH($A17,'Electric Inputs'!$A:$A,0)))</f>
        <v>1.1408796512829913</v>
      </c>
      <c r="F17" s="41">
        <f>IF(A17="","",INDEX('Electric Inputs'!$X:$X,MATCH($A17,'Electric Inputs'!$A:$A,0)))</f>
        <v>1.5498000070270455</v>
      </c>
      <c r="G17" s="36"/>
    </row>
    <row r="18" spans="1:7" s="13" customFormat="1" ht="14.45" customHeight="1" x14ac:dyDescent="0.25">
      <c r="A18" s="93" t="str">
        <f>IF('Electric Inputs - Gross'!A18="","",'Electric Inputs - Gross'!A18)</f>
        <v>Nonresidential Energy Solutions</v>
      </c>
      <c r="B18" s="41">
        <f>IF(A18="","",INDEX('Electric Inputs'!$T:$T,MATCH($A18,'Electric Inputs'!$A:$A,0)))</f>
        <v>6.0110207474052597</v>
      </c>
      <c r="C18" s="41">
        <f>IF(A18="","",INDEX('Electric Inputs'!$U:$U,MATCH($A18,'Electric Inputs'!$A:$A,0)))</f>
        <v>0.55783629610035257</v>
      </c>
      <c r="D18" s="41">
        <f>IF(A18="","",INDEX('Electric Inputs'!$V:$V,MATCH($A18,'Electric Inputs'!$A:$A,0)))</f>
        <v>2.4008161094248637</v>
      </c>
      <c r="E18" s="41">
        <f>IF(A18="","",INDEX('Electric Inputs'!$W:$W,MATCH($A18,'Electric Inputs'!$A:$A,0)))</f>
        <v>2.4002956207777815</v>
      </c>
      <c r="F18" s="41">
        <f>IF(A18="","",INDEX('Electric Inputs'!$X:$X,MATCH($A18,'Electric Inputs'!$A:$A,0)))</f>
        <v>3.6669861746770542</v>
      </c>
      <c r="G18" s="3"/>
    </row>
    <row r="19" spans="1:7" s="13" customFormat="1" ht="14.45" customHeight="1" x14ac:dyDescent="0.25">
      <c r="A19" s="93" t="str">
        <f>IF('Electric Inputs - Gross'!A19="","",'Electric Inputs - Gross'!A19)</f>
        <v>Commercial New Construction***</v>
      </c>
      <c r="B19" s="41">
        <f>IF(A19="","",INDEX('Electric Inputs'!$T:$T,MATCH($A19,'Electric Inputs'!$A:$A,0)))</f>
        <v>8.5423604696815367</v>
      </c>
      <c r="C19" s="41">
        <f>IF(A19="","",INDEX('Electric Inputs'!$U:$U,MATCH($A19,'Electric Inputs'!$A:$A,0)))</f>
        <v>1.2455053018723277</v>
      </c>
      <c r="D19" s="41">
        <f>IF(A19="","",INDEX('Electric Inputs'!$V:$V,MATCH($A19,'Electric Inputs'!$A:$A,0)))</f>
        <v>8.468830583312922</v>
      </c>
      <c r="E19" s="41">
        <f>IF(A19="","",INDEX('Electric Inputs'!$W:$W,MATCH($A19,'Electric Inputs'!$A:$A,0)))</f>
        <v>8.468830583312922</v>
      </c>
      <c r="F19" s="41">
        <f>IF(A19="","",INDEX('Electric Inputs'!$X:$X,MATCH($A19,'Electric Inputs'!$A:$A,0)))</f>
        <v>15.891215463865709</v>
      </c>
      <c r="G19" s="3"/>
    </row>
    <row r="20" spans="1:7" s="13" customFormat="1" ht="14.45" customHeight="1" x14ac:dyDescent="0.25">
      <c r="A20" s="93" t="str">
        <f>IF('Electric Inputs - Gross'!A20="","",'Electric Inputs - Gross'!A20)</f>
        <v>Income Qualified Multifamily Housing</v>
      </c>
      <c r="B20" s="41">
        <f>IF(A20="","",INDEX('Electric Inputs'!$T:$T,MATCH($A20,'Electric Inputs'!$A:$A,0)))</f>
        <v>2.5048369420142382</v>
      </c>
      <c r="C20" s="41">
        <f>IF(A20="","",INDEX('Electric Inputs'!$U:$U,MATCH($A20,'Electric Inputs'!$A:$A,0)))</f>
        <v>0.21260289553573017</v>
      </c>
      <c r="D20" s="41">
        <f>IF(A20="","",INDEX('Electric Inputs'!$V:$V,MATCH($A20,'Electric Inputs'!$A:$A,0)))</f>
        <v>0.28860238432289115</v>
      </c>
      <c r="E20" s="41">
        <f>IF(A20="","",INDEX('Electric Inputs'!$W:$W,MATCH($A20,'Electric Inputs'!$A:$A,0)))</f>
        <v>0.32418331297458092</v>
      </c>
      <c r="F20" s="41">
        <f>IF(A20="","",INDEX('Electric Inputs'!$X:$X,MATCH($A20,'Electric Inputs'!$A:$A,0)))</f>
        <v>0.55323514821552833</v>
      </c>
      <c r="G20" s="3"/>
    </row>
    <row r="21" spans="1:7" s="13" customFormat="1" ht="14.45" customHeight="1" x14ac:dyDescent="0.25">
      <c r="A21" s="93" t="str">
        <f>IF('Electric Inputs - Gross'!A21="","",'Electric Inputs - Gross'!A21)</f>
        <v>Nonresidential Education</v>
      </c>
      <c r="B21" s="41">
        <f>IF(A21="","",INDEX('Electric Inputs'!$T:$T,MATCH($A21,'Electric Inputs'!$A:$A,0)))</f>
        <v>0</v>
      </c>
      <c r="C21" s="41">
        <f>IF(A21="","",INDEX('Electric Inputs'!$U:$U,MATCH($A21,'Electric Inputs'!$A:$A,0)))</f>
        <v>0</v>
      </c>
      <c r="D21" s="41">
        <f>IF(A21="","",INDEX('Electric Inputs'!$V:$V,MATCH($A21,'Electric Inputs'!$A:$A,0)))</f>
        <v>0</v>
      </c>
      <c r="E21" s="41">
        <f>IF(A21="","",INDEX('Electric Inputs'!$W:$W,MATCH($A21,'Electric Inputs'!$A:$A,0)))</f>
        <v>0</v>
      </c>
      <c r="F21" s="41">
        <f>IF(A21="","",INDEX('Electric Inputs'!$X:$X,MATCH($A21,'Electric Inputs'!$A:$A,0)))</f>
        <v>0</v>
      </c>
      <c r="G21" s="3"/>
    </row>
    <row r="22" spans="1:7" s="13" customFormat="1" ht="14.45" customHeight="1" x14ac:dyDescent="0.25">
      <c r="A22" s="93" t="str">
        <f>IF('Electric Inputs - Gross'!A22="","",'Electric Inputs - Gross'!A22)</f>
        <v>Trees</v>
      </c>
      <c r="B22" s="41">
        <f>IF(A22="","",INDEX('Electric Inputs'!$T:$T,MATCH($A22,'Electric Inputs'!$A:$A,0)))</f>
        <v>1</v>
      </c>
      <c r="C22" s="41">
        <f>IF(A22="","",INDEX('Electric Inputs'!$U:$U,MATCH($A22,'Electric Inputs'!$A:$A,0)))</f>
        <v>0</v>
      </c>
      <c r="D22" s="41">
        <f>IF(A22="","",INDEX('Electric Inputs'!$V:$V,MATCH($A22,'Electric Inputs'!$A:$A,0)))</f>
        <v>0</v>
      </c>
      <c r="E22" s="41">
        <f>IF(A22="","",INDEX('Electric Inputs'!$W:$W,MATCH($A22,'Electric Inputs'!$A:$A,0)))</f>
        <v>0</v>
      </c>
      <c r="F22" s="41">
        <f>IF(A22="","",INDEX('Electric Inputs'!$X:$X,MATCH($A22,'Electric Inputs'!$A:$A,0)))</f>
        <v>0</v>
      </c>
      <c r="G22" s="3"/>
    </row>
    <row r="23" spans="1:7" s="13" customFormat="1" ht="14.45" customHeight="1" x14ac:dyDescent="0.25">
      <c r="A23" s="93" t="str">
        <f>IF('Electric Inputs - Gross'!A23="","",'Electric Inputs - Gross'!A23)</f>
        <v>Assessments</v>
      </c>
      <c r="B23" s="41">
        <f>IF(A23="","",INDEX('Electric Inputs'!$T:$T,MATCH($A23,'Electric Inputs'!$A:$A,0)))</f>
        <v>0</v>
      </c>
      <c r="C23" s="41">
        <f>IF(A23="","",INDEX('Electric Inputs'!$U:$U,MATCH($A23,'Electric Inputs'!$A:$A,0)))</f>
        <v>0</v>
      </c>
      <c r="D23" s="41">
        <f>IF(A23="","",INDEX('Electric Inputs'!$V:$V,MATCH($A23,'Electric Inputs'!$A:$A,0)))</f>
        <v>0</v>
      </c>
      <c r="E23" s="41">
        <f>IF(A23="","",INDEX('Electric Inputs'!$W:$W,MATCH($A23,'Electric Inputs'!$A:$A,0)))</f>
        <v>0</v>
      </c>
      <c r="F23" s="41">
        <f>IF(A23="","",INDEX('Electric Inputs'!$X:$X,MATCH($A23,'Electric Inputs'!$A:$A,0)))</f>
        <v>0</v>
      </c>
      <c r="G23" s="3"/>
    </row>
    <row r="24" spans="1:7" s="13" customFormat="1" ht="14.45" customHeight="1" x14ac:dyDescent="0.25">
      <c r="A24" s="128" t="str">
        <f>IF('Electric Inputs - Gross'!A24="","",'Electric Inputs - Gross'!A24)</f>
        <v>Total****</v>
      </c>
      <c r="B24" s="129">
        <f>IF(A24="","",INDEX('Electric Inputs'!$T:$T,MATCH($A24,'Electric Inputs'!$A:$A,0)))</f>
        <v>4.6071038969283187</v>
      </c>
      <c r="C24" s="129">
        <f>IF(A24="","",INDEX('Electric Inputs'!$U:$U,MATCH($A24,'Electric Inputs'!$A:$A,0)))</f>
        <v>0.88784909689634173</v>
      </c>
      <c r="D24" s="129">
        <f>IF(A24="","",INDEX('Electric Inputs'!$V:$V,MATCH($A24,'Electric Inputs'!$A:$A,0)))</f>
        <v>4.3781805883302933</v>
      </c>
      <c r="E24" s="129">
        <f>IF(A24="","",INDEX('Electric Inputs'!$W:$W,MATCH($A24,'Electric Inputs'!$A:$A,0)))</f>
        <v>3.4585323781195791</v>
      </c>
      <c r="F24" s="129">
        <f>IF(A24="","",INDEX('Electric Inputs'!$X:$X,MATCH($A24,'Electric Inputs'!$A:$A,0)))</f>
        <v>5.9734678895407267</v>
      </c>
      <c r="G24" s="3"/>
    </row>
    <row r="25" spans="1:7" s="13" customFormat="1" ht="14.45" hidden="1" customHeight="1" x14ac:dyDescent="0.25">
      <c r="A25" s="93" t="str">
        <f>IF('Electric Inputs - Gross'!A25="","",'Electric Inputs - Gross'!A25)</f>
        <v/>
      </c>
      <c r="B25" s="41" t="str">
        <f>IF(A25="","",INDEX('Electric Inputs'!$T:$T,MATCH($A25,'Electric Inputs'!$A:$A,0)))</f>
        <v/>
      </c>
      <c r="C25" s="41" t="str">
        <f>IF(A25="","",INDEX('Electric Inputs'!$U:$U,MATCH($A25,'Electric Inputs'!$A:$A,0)))</f>
        <v/>
      </c>
      <c r="D25" s="41" t="str">
        <f>IF(A25="","",INDEX('Electric Inputs'!$V:$V,MATCH($A25,'Electric Inputs'!$A:$A,0)))</f>
        <v/>
      </c>
      <c r="E25" s="41" t="str">
        <f>IF(A25="","",INDEX('Electric Inputs'!$W:$W,MATCH($A25,'Electric Inputs'!$A:$A,0)))</f>
        <v/>
      </c>
      <c r="F25" s="41" t="str">
        <f>IF(A25="","",INDEX('Electric Inputs'!$X:$X,MATCH($A25,'Electric Inputs'!$A:$A,0)))</f>
        <v/>
      </c>
      <c r="G25" s="3"/>
    </row>
    <row r="26" spans="1:7" ht="14.45" hidden="1" customHeight="1" x14ac:dyDescent="0.25">
      <c r="A26" s="93" t="str">
        <f>IF('Electric Inputs - Gross'!A26="","",'Electric Inputs - Gross'!A26)</f>
        <v/>
      </c>
      <c r="B26" s="41" t="str">
        <f>IF(A26="","",INDEX('Electric Inputs'!$T:$T,MATCH($A26,'Electric Inputs'!$A:$A,0)))</f>
        <v/>
      </c>
      <c r="C26" s="41" t="str">
        <f>IF(A26="","",INDEX('Electric Inputs'!$U:$U,MATCH($A26,'Electric Inputs'!$A:$A,0)))</f>
        <v/>
      </c>
      <c r="D26" s="41" t="str">
        <f>IF(A26="","",INDEX('Electric Inputs'!$V:$V,MATCH($A26,'Electric Inputs'!$A:$A,0)))</f>
        <v/>
      </c>
      <c r="E26" s="41" t="str">
        <f>IF(A26="","",INDEX('Electric Inputs'!$W:$W,MATCH($A26,'Electric Inputs'!$A:$A,0)))</f>
        <v/>
      </c>
      <c r="F26" s="41" t="str">
        <f>IF(A26="","",INDEX('Electric Inputs'!$X:$X,MATCH($A26,'Electric Inputs'!$A:$A,0)))</f>
        <v/>
      </c>
      <c r="G26" s="17"/>
    </row>
    <row r="27" spans="1:7" ht="14.45" hidden="1" customHeight="1" x14ac:dyDescent="0.25">
      <c r="A27" s="93" t="str">
        <f>IF('Electric Inputs - Gross'!A27="","",'Electric Inputs - Gross'!A27)</f>
        <v>* Program includes Kits only; Online Assessment is excluded from cost effectiveness</v>
      </c>
      <c r="B27" s="41">
        <f>IF(A27="","",INDEX('Electric Inputs'!$T:$T,MATCH($A27,'Electric Inputs'!$A:$A,0)))</f>
        <v>0</v>
      </c>
      <c r="C27" s="41">
        <f>IF(A27="","",INDEX('Electric Inputs'!$U:$U,MATCH($A27,'Electric Inputs'!$A:$A,0)))</f>
        <v>0</v>
      </c>
      <c r="D27" s="41">
        <f>IF(A27="","",INDEX('Electric Inputs'!$V:$V,MATCH($A27,'Electric Inputs'!$A:$A,0)))</f>
        <v>0</v>
      </c>
      <c r="E27" s="41">
        <f>IF(A27="","",INDEX('Electric Inputs'!$W:$W,MATCH($A27,'Electric Inputs'!$A:$A,0)))</f>
        <v>0</v>
      </c>
      <c r="F27" s="41">
        <f>IF(A27="","",INDEX('Electric Inputs'!$X:$X,MATCH($A27,'Electric Inputs'!$A:$A,0)))</f>
        <v>0</v>
      </c>
      <c r="G27" s="17"/>
    </row>
    <row r="28" spans="1:7" ht="14.45" hidden="1" customHeight="1" x14ac:dyDescent="0.25">
      <c r="A28" s="93" t="str">
        <f>IF('Electric Inputs - Gross'!A28="","",'Electric Inputs - Gross'!A28)</f>
        <v>** Program is shown for demonstration only and not included in totals or cost effectiveness</v>
      </c>
      <c r="B28" s="41">
        <f>IF(A28="","",INDEX('Electric Inputs'!$T:$T,MATCH($A28,'Electric Inputs'!$A:$A,0)))</f>
        <v>0</v>
      </c>
      <c r="C28" s="41">
        <f>IF(A28="","",INDEX('Electric Inputs'!$U:$U,MATCH($A28,'Electric Inputs'!$A:$A,0)))</f>
        <v>0</v>
      </c>
      <c r="D28" s="41">
        <f>IF(A28="","",INDEX('Electric Inputs'!$V:$V,MATCH($A28,'Electric Inputs'!$A:$A,0)))</f>
        <v>0</v>
      </c>
      <c r="E28" s="41">
        <f>IF(A28="","",INDEX('Electric Inputs'!$W:$W,MATCH($A28,'Electric Inputs'!$A:$A,0)))</f>
        <v>0</v>
      </c>
      <c r="F28" s="41">
        <f>IF(A28="","",INDEX('Electric Inputs'!$X:$X,MATCH($A28,'Electric Inputs'!$A:$A,0)))</f>
        <v>0</v>
      </c>
      <c r="G28" s="17"/>
    </row>
    <row r="29" spans="1:7" ht="14.45" hidden="1" customHeight="1" x14ac:dyDescent="0.25">
      <c r="A29" s="93" t="e">
        <f>IF('Electric Inputs - Gross'!#REF!="","",'Electric Inputs - Gross'!#REF!)</f>
        <v>#REF!</v>
      </c>
      <c r="B29" s="41" t="e">
        <f>IF(A29="","",INDEX('Electric Inputs'!$T:$T,MATCH($A29,'Electric Inputs'!$A:$A,0)))</f>
        <v>#REF!</v>
      </c>
      <c r="C29" s="41" t="e">
        <f>IF(A29="","",INDEX('Electric Inputs'!$U:$U,MATCH($A29,'Electric Inputs'!$A:$A,0)))</f>
        <v>#REF!</v>
      </c>
      <c r="D29" s="41" t="e">
        <f>IF(A29="","",INDEX('Electric Inputs'!$V:$V,MATCH($A29,'Electric Inputs'!$A:$A,0)))</f>
        <v>#REF!</v>
      </c>
      <c r="E29" s="41" t="e">
        <f>IF(A29="","",INDEX('Electric Inputs'!$W:$W,MATCH($A29,'Electric Inputs'!$A:$A,0)))</f>
        <v>#REF!</v>
      </c>
      <c r="F29" s="41" t="e">
        <f>IF(A29="","",INDEX('Electric Inputs'!$X:$X,MATCH($A29,'Electric Inputs'!$A:$A,0)))</f>
        <v>#REF!</v>
      </c>
      <c r="G29" s="17"/>
    </row>
    <row r="30" spans="1:7" ht="14.45" hidden="1" customHeight="1" x14ac:dyDescent="0.25">
      <c r="A30" s="93" t="str">
        <f>IF('Electric Inputs - Gross'!A30="","",'Electric Inputs - Gross'!A30)</f>
        <v xml:space="preserve">**** Total line does not include programs that are excluded from cost effectivness requirements </v>
      </c>
      <c r="B30" s="41" t="e">
        <f>IF(A30="","",INDEX('Electric Inputs'!$T:$T,MATCH($A30,'Electric Inputs'!$A:$A,0)))</f>
        <v>#N/A</v>
      </c>
      <c r="C30" s="41" t="e">
        <f>IF(A30="","",INDEX('Electric Inputs'!$U:$U,MATCH($A30,'Electric Inputs'!$A:$A,0)))</f>
        <v>#N/A</v>
      </c>
      <c r="D30" s="41" t="e">
        <f>IF(A30="","",INDEX('Electric Inputs'!$V:$V,MATCH($A30,'Electric Inputs'!$A:$A,0)))</f>
        <v>#N/A</v>
      </c>
      <c r="E30" s="41" t="e">
        <f>IF(A30="","",INDEX('Electric Inputs'!$W:$W,MATCH($A30,'Electric Inputs'!$A:$A,0)))</f>
        <v>#N/A</v>
      </c>
      <c r="F30" s="41" t="e">
        <f>IF(A30="","",INDEX('Electric Inputs'!$X:$X,MATCH($A30,'Electric Inputs'!$A:$A,0)))</f>
        <v>#N/A</v>
      </c>
      <c r="G30" s="17"/>
    </row>
    <row r="31" spans="1:7" ht="14.45" hidden="1" customHeight="1" x14ac:dyDescent="0.25">
      <c r="A31" s="93" t="str">
        <f>IF('Electric Inputs - Gross'!A31="","",'Electric Inputs - Gross'!A31)</f>
        <v xml:space="preserve">       Residential Assessment - Online Assessment – Costs of online aseessment, educational offering</v>
      </c>
      <c r="B31" s="41" t="e">
        <f>IF(A31="","",INDEX('Electric Inputs'!$T:$T,MATCH($A31,'Electric Inputs'!$A:$A,0)))</f>
        <v>#N/A</v>
      </c>
      <c r="C31" s="41" t="e">
        <f>IF(A31="","",INDEX('Electric Inputs'!$U:$U,MATCH($A31,'Electric Inputs'!$A:$A,0)))</f>
        <v>#N/A</v>
      </c>
      <c r="D31" s="41" t="e">
        <f>IF(A31="","",INDEX('Electric Inputs'!$V:$V,MATCH($A31,'Electric Inputs'!$A:$A,0)))</f>
        <v>#N/A</v>
      </c>
      <c r="E31" s="41" t="e">
        <f>IF(A31="","",INDEX('Electric Inputs'!$W:$W,MATCH($A31,'Electric Inputs'!$A:$A,0)))</f>
        <v>#N/A</v>
      </c>
      <c r="F31" s="41" t="e">
        <f>IF(A31="","",INDEX('Electric Inputs'!$X:$X,MATCH($A31,'Electric Inputs'!$A:$A,0)))</f>
        <v>#N/A</v>
      </c>
      <c r="G31" s="17"/>
    </row>
    <row r="32" spans="1:7" ht="14.45" hidden="1" customHeight="1" x14ac:dyDescent="0.25">
      <c r="A32" s="93" t="str">
        <f>IF('Electric Inputs - Gross'!A32="","",'Electric Inputs - Gross'!A32)</f>
        <v xml:space="preserve">       Residential Behavioral – Costs of educational letters and website, educational program</v>
      </c>
      <c r="B32" s="41" t="e">
        <f>IF(A32="","",INDEX('Electric Inputs'!$T:$T,MATCH($A32,'Electric Inputs'!$A:$A,0)))</f>
        <v>#N/A</v>
      </c>
      <c r="C32" s="41" t="e">
        <f>IF(A32="","",INDEX('Electric Inputs'!$U:$U,MATCH($A32,'Electric Inputs'!$A:$A,0)))</f>
        <v>#N/A</v>
      </c>
      <c r="D32" s="41" t="e">
        <f>IF(A32="","",INDEX('Electric Inputs'!$V:$V,MATCH($A32,'Electric Inputs'!$A:$A,0)))</f>
        <v>#N/A</v>
      </c>
      <c r="E32" s="41" t="e">
        <f>IF(A32="","",INDEX('Electric Inputs'!$W:$W,MATCH($A32,'Electric Inputs'!$A:$A,0)))</f>
        <v>#N/A</v>
      </c>
      <c r="F32" s="41" t="e">
        <f>IF(A32="","",INDEX('Electric Inputs'!$X:$X,MATCH($A32,'Electric Inputs'!$A:$A,0)))</f>
        <v>#N/A</v>
      </c>
      <c r="G32" s="17"/>
    </row>
    <row r="33" spans="1:7" ht="14.45" hidden="1" customHeight="1" x14ac:dyDescent="0.25">
      <c r="A33" s="93" t="str">
        <f>IF('Electric Inputs - Gross'!A33="","",'Electric Inputs - Gross'!A33)</f>
        <v xml:space="preserve">       Residential Low Income – Total cost of program delivered to low income persons</v>
      </c>
      <c r="B33" s="41" t="e">
        <f>IF(A33="","",INDEX('Electric Inputs'!$T:$T,MATCH($A33,'Electric Inputs'!$A:$A,0)))</f>
        <v>#N/A</v>
      </c>
      <c r="C33" s="41" t="e">
        <f>IF(A33="","",INDEX('Electric Inputs'!$U:$U,MATCH($A33,'Electric Inputs'!$A:$A,0)))</f>
        <v>#N/A</v>
      </c>
      <c r="D33" s="41" t="e">
        <f>IF(A33="","",INDEX('Electric Inputs'!$V:$V,MATCH($A33,'Electric Inputs'!$A:$A,0)))</f>
        <v>#N/A</v>
      </c>
      <c r="E33" s="41" t="e">
        <f>IF(A33="","",INDEX('Electric Inputs'!$W:$W,MATCH($A33,'Electric Inputs'!$A:$A,0)))</f>
        <v>#N/A</v>
      </c>
      <c r="F33" s="41" t="e">
        <f>IF(A33="","",INDEX('Electric Inputs'!$X:$X,MATCH($A33,'Electric Inputs'!$A:$A,0)))</f>
        <v>#N/A</v>
      </c>
      <c r="G33" s="17"/>
    </row>
    <row r="34" spans="1:7" ht="14.45" hidden="1" customHeight="1" x14ac:dyDescent="0.25">
      <c r="A34" s="93" t="str">
        <f>IF('Electric Inputs - Gross'!A34="","",'Electric Inputs - Gross'!A34)</f>
        <v xml:space="preserve">       Education – Total cost excluded, educational program</v>
      </c>
      <c r="B34" s="41" t="e">
        <f>IF(A34="","",INDEX('Electric Inputs'!$T:$T,MATCH($A34,'Electric Inputs'!$A:$A,0)))</f>
        <v>#N/A</v>
      </c>
      <c r="C34" s="41" t="e">
        <f>IF(A34="","",INDEX('Electric Inputs'!$U:$U,MATCH($A34,'Electric Inputs'!$A:$A,0)))</f>
        <v>#N/A</v>
      </c>
      <c r="D34" s="41" t="e">
        <f>IF(A34="","",INDEX('Electric Inputs'!$V:$V,MATCH($A34,'Electric Inputs'!$A:$A,0)))</f>
        <v>#N/A</v>
      </c>
      <c r="E34" s="41" t="e">
        <f>IF(A34="","",INDEX('Electric Inputs'!$W:$W,MATCH($A34,'Electric Inputs'!$A:$A,0)))</f>
        <v>#N/A</v>
      </c>
      <c r="F34" s="41" t="e">
        <f>IF(A34="","",INDEX('Electric Inputs'!$X:$X,MATCH($A34,'Electric Inputs'!$A:$A,0)))</f>
        <v>#N/A</v>
      </c>
      <c r="G34" s="17"/>
    </row>
    <row r="35" spans="1:7" ht="14.45" hidden="1" customHeight="1" x14ac:dyDescent="0.25">
      <c r="A35" s="93" t="str">
        <f>IF('Electric Inputs - Gross'!A35="","",'Electric Inputs - Gross'!A35)</f>
        <v xml:space="preserve">       Income Qualified Multifamily – Total cost of program delivered to low income persons</v>
      </c>
      <c r="B35" s="41" t="e">
        <f>IF(A35="","",INDEX('Electric Inputs'!$T:$T,MATCH($A35,'Electric Inputs'!$A:$A,0)))</f>
        <v>#N/A</v>
      </c>
      <c r="C35" s="41" t="e">
        <f>IF(A35="","",INDEX('Electric Inputs'!$U:$U,MATCH($A35,'Electric Inputs'!$A:$A,0)))</f>
        <v>#N/A</v>
      </c>
      <c r="D35" s="41" t="e">
        <f>IF(A35="","",INDEX('Electric Inputs'!$V:$V,MATCH($A35,'Electric Inputs'!$A:$A,0)))</f>
        <v>#N/A</v>
      </c>
      <c r="E35" s="41" t="e">
        <f>IF(A35="","",INDEX('Electric Inputs'!$W:$W,MATCH($A35,'Electric Inputs'!$A:$A,0)))</f>
        <v>#N/A</v>
      </c>
      <c r="F35" s="41" t="e">
        <f>IF(A35="","",INDEX('Electric Inputs'!$X:$X,MATCH($A35,'Electric Inputs'!$A:$A,0)))</f>
        <v>#N/A</v>
      </c>
      <c r="G35" s="17"/>
    </row>
    <row r="36" spans="1:7" ht="14.45" hidden="1" customHeight="1" x14ac:dyDescent="0.25">
      <c r="A36" s="93" t="str">
        <f>IF('Electric Inputs - Gross'!A36="","",'Electric Inputs - Gross'!A36)</f>
        <v xml:space="preserve">       Trees – Total cost excluded, tree planting programs</v>
      </c>
      <c r="B36" s="41" t="e">
        <f>IF(A36="","",INDEX('Electric Inputs'!$T:$T,MATCH($A36,'Electric Inputs'!$A:$A,0)))</f>
        <v>#N/A</v>
      </c>
      <c r="C36" s="41" t="e">
        <f>IF(A36="","",INDEX('Electric Inputs'!$U:$U,MATCH($A36,'Electric Inputs'!$A:$A,0)))</f>
        <v>#N/A</v>
      </c>
      <c r="D36" s="41" t="e">
        <f>IF(A36="","",INDEX('Electric Inputs'!$V:$V,MATCH($A36,'Electric Inputs'!$A:$A,0)))</f>
        <v>#N/A</v>
      </c>
      <c r="E36" s="41" t="e">
        <f>IF(A36="","",INDEX('Electric Inputs'!$W:$W,MATCH($A36,'Electric Inputs'!$A:$A,0)))</f>
        <v>#N/A</v>
      </c>
      <c r="F36" s="41" t="e">
        <f>IF(A36="","",INDEX('Electric Inputs'!$X:$X,MATCH($A36,'Electric Inputs'!$A:$A,0)))</f>
        <v>#N/A</v>
      </c>
      <c r="G36" s="17"/>
    </row>
    <row r="37" spans="1:7" ht="14.45" hidden="1" customHeight="1" x14ac:dyDescent="0.25">
      <c r="A37" s="93" t="str">
        <f>IF('Electric Inputs - Gross'!A37="","",'Electric Inputs - Gross'!A37)</f>
        <v xml:space="preserve">       Assessments – Total cost excluded. Assessment and oversite</v>
      </c>
      <c r="B37" s="41" t="e">
        <f>IF(A37="","",INDEX('Electric Inputs'!$T:$T,MATCH($A37,'Electric Inputs'!$A:$A,0)))</f>
        <v>#N/A</v>
      </c>
      <c r="C37" s="41" t="e">
        <f>IF(A37="","",INDEX('Electric Inputs'!$U:$U,MATCH($A37,'Electric Inputs'!$A:$A,0)))</f>
        <v>#N/A</v>
      </c>
      <c r="D37" s="41" t="e">
        <f>IF(A37="","",INDEX('Electric Inputs'!$V:$V,MATCH($A37,'Electric Inputs'!$A:$A,0)))</f>
        <v>#N/A</v>
      </c>
      <c r="E37" s="41" t="e">
        <f>IF(A37="","",INDEX('Electric Inputs'!$W:$W,MATCH($A37,'Electric Inputs'!$A:$A,0)))</f>
        <v>#N/A</v>
      </c>
      <c r="F37" s="41" t="e">
        <f>IF(A37="","",INDEX('Electric Inputs'!$X:$X,MATCH($A37,'Electric Inputs'!$A:$A,0)))</f>
        <v>#N/A</v>
      </c>
      <c r="G37" s="17"/>
    </row>
    <row r="38" spans="1:7" ht="14.45" hidden="1" customHeight="1" x14ac:dyDescent="0.25">
      <c r="A38" s="93" t="str">
        <f>IF('Electric Inputs - Gross'!A38="","",'Electric Inputs - Gross'!A38)</f>
        <v/>
      </c>
      <c r="B38" s="41" t="str">
        <f>IF(A38="","",INDEX('Electric Inputs'!$T:$T,MATCH($A38,'Electric Inputs'!$A:$A,0)))</f>
        <v/>
      </c>
      <c r="C38" s="41" t="str">
        <f>IF(A38="","",INDEX('Electric Inputs'!$U:$U,MATCH($A38,'Electric Inputs'!$A:$A,0)))</f>
        <v/>
      </c>
      <c r="D38" s="41" t="str">
        <f>IF(A38="","",INDEX('Electric Inputs'!$V:$V,MATCH($A38,'Electric Inputs'!$A:$A,0)))</f>
        <v/>
      </c>
      <c r="E38" s="41" t="str">
        <f>IF(A38="","",INDEX('Electric Inputs'!$W:$W,MATCH($A38,'Electric Inputs'!$A:$A,0)))</f>
        <v/>
      </c>
      <c r="F38" s="41" t="str">
        <f>IF(A38="","",INDEX('Electric Inputs'!$X:$X,MATCH($A38,'Electric Inputs'!$A:$A,0)))</f>
        <v/>
      </c>
      <c r="G38" s="17"/>
    </row>
    <row r="39" spans="1:7" ht="14.45" hidden="1" customHeight="1" x14ac:dyDescent="0.25">
      <c r="A39" s="93" t="str">
        <f>IF('Electric Inputs - Gross'!A39="","",'Electric Inputs - Gross'!A39)</f>
        <v/>
      </c>
      <c r="B39" s="41" t="str">
        <f>IF(A39="","",INDEX('Electric Inputs'!$T:$T,MATCH($A39,'Electric Inputs'!$A:$A,0)))</f>
        <v/>
      </c>
      <c r="C39" s="41" t="str">
        <f>IF(A39="","",INDEX('Electric Inputs'!$U:$U,MATCH($A39,'Electric Inputs'!$A:$A,0)))</f>
        <v/>
      </c>
      <c r="D39" s="41" t="str">
        <f>IF(A39="","",INDEX('Electric Inputs'!$V:$V,MATCH($A39,'Electric Inputs'!$A:$A,0)))</f>
        <v/>
      </c>
      <c r="E39" s="41" t="str">
        <f>IF(A39="","",INDEX('Electric Inputs'!$W:$W,MATCH($A39,'Electric Inputs'!$A:$A,0)))</f>
        <v/>
      </c>
      <c r="F39" s="41" t="str">
        <f>IF(A39="","",INDEX('Electric Inputs'!$X:$X,MATCH($A39,'Electric Inputs'!$A:$A,0)))</f>
        <v/>
      </c>
      <c r="G39" s="17"/>
    </row>
    <row r="40" spans="1:7" ht="14.45" hidden="1" customHeight="1" x14ac:dyDescent="0.25">
      <c r="A40" s="93" t="str">
        <f>IF('Electric Inputs - Gross'!A40="","",'Electric Inputs - Gross'!A40)</f>
        <v/>
      </c>
      <c r="B40" s="41" t="str">
        <f>IF(A40="","",INDEX('Electric Inputs'!$T:$T,MATCH($A40,'Electric Inputs'!$A:$A,0)))</f>
        <v/>
      </c>
      <c r="C40" s="41" t="str">
        <f>IF(A40="","",INDEX('Electric Inputs'!$U:$U,MATCH($A40,'Electric Inputs'!$A:$A,0)))</f>
        <v/>
      </c>
      <c r="D40" s="41" t="str">
        <f>IF(A40="","",INDEX('Electric Inputs'!$V:$V,MATCH($A40,'Electric Inputs'!$A:$A,0)))</f>
        <v/>
      </c>
      <c r="E40" s="41" t="str">
        <f>IF(A40="","",INDEX('Electric Inputs'!$W:$W,MATCH($A40,'Electric Inputs'!$A:$A,0)))</f>
        <v/>
      </c>
      <c r="F40" s="41" t="str">
        <f>IF(A40="","",INDEX('Electric Inputs'!$X:$X,MATCH($A40,'Electric Inputs'!$A:$A,0)))</f>
        <v/>
      </c>
      <c r="G40" s="17"/>
    </row>
    <row r="41" spans="1:7" ht="14.45" hidden="1" customHeight="1" x14ac:dyDescent="0.25">
      <c r="A41" s="93" t="str">
        <f>IF('Electric Inputs - Gross'!A41="","",'Electric Inputs - Gross'!A41)</f>
        <v/>
      </c>
      <c r="B41" s="41" t="str">
        <f>IF(A41="","",INDEX('Electric Inputs'!$T:$T,MATCH($A41,'Electric Inputs'!$A:$A,0)))</f>
        <v/>
      </c>
      <c r="C41" s="41" t="str">
        <f>IF(A41="","",INDEX('Electric Inputs'!$U:$U,MATCH($A41,'Electric Inputs'!$A:$A,0)))</f>
        <v/>
      </c>
      <c r="D41" s="41" t="str">
        <f>IF(A41="","",INDEX('Electric Inputs'!$V:$V,MATCH($A41,'Electric Inputs'!$A:$A,0)))</f>
        <v/>
      </c>
      <c r="E41" s="41" t="str">
        <f>IF(A41="","",INDEX('Electric Inputs'!$W:$W,MATCH($A41,'Electric Inputs'!$A:$A,0)))</f>
        <v/>
      </c>
      <c r="F41" s="41" t="str">
        <f>IF(A41="","",INDEX('Electric Inputs'!$X:$X,MATCH($A41,'Electric Inputs'!$A:$A,0)))</f>
        <v/>
      </c>
      <c r="G41" s="17"/>
    </row>
    <row r="42" spans="1:7" ht="14.45" hidden="1" customHeight="1" x14ac:dyDescent="0.25">
      <c r="A42" s="93" t="str">
        <f>IF('Electric Inputs - Gross'!A42="","",'Electric Inputs - Gross'!A42)</f>
        <v/>
      </c>
      <c r="B42" s="41" t="str">
        <f>IF(A42="","",INDEX('Electric Inputs'!$T:$T,MATCH($A42,'Electric Inputs'!$A:$A,0)))</f>
        <v/>
      </c>
      <c r="C42" s="41" t="str">
        <f>IF(A42="","",INDEX('Electric Inputs'!$U:$U,MATCH($A42,'Electric Inputs'!$A:$A,0)))</f>
        <v/>
      </c>
      <c r="D42" s="41" t="str">
        <f>IF(A42="","",INDEX('Electric Inputs'!$V:$V,MATCH($A42,'Electric Inputs'!$A:$A,0)))</f>
        <v/>
      </c>
      <c r="E42" s="41" t="str">
        <f>IF(A42="","",INDEX('Electric Inputs'!$W:$W,MATCH($A42,'Electric Inputs'!$A:$A,0)))</f>
        <v/>
      </c>
      <c r="F42" s="41" t="str">
        <f>IF(A42="","",INDEX('Electric Inputs'!$X:$X,MATCH($A42,'Electric Inputs'!$A:$A,0)))</f>
        <v/>
      </c>
      <c r="G42" s="17"/>
    </row>
    <row r="43" spans="1:7" ht="14.45" hidden="1" customHeight="1" x14ac:dyDescent="0.25">
      <c r="A43" s="93" t="str">
        <f>IF('Electric Inputs - Gross'!A43="","",'Electric Inputs - Gross'!A43)</f>
        <v/>
      </c>
      <c r="B43" s="41" t="str">
        <f>IF(A43="","",INDEX('Electric Inputs'!$T:$T,MATCH($A43,'Electric Inputs'!$A:$A,0)))</f>
        <v/>
      </c>
      <c r="C43" s="41" t="str">
        <f>IF(A43="","",INDEX('Electric Inputs'!$U:$U,MATCH($A43,'Electric Inputs'!$A:$A,0)))</f>
        <v/>
      </c>
      <c r="D43" s="41" t="str">
        <f>IF(A43="","",INDEX('Electric Inputs'!$V:$V,MATCH($A43,'Electric Inputs'!$A:$A,0)))</f>
        <v/>
      </c>
      <c r="E43" s="41" t="str">
        <f>IF(A43="","",INDEX('Electric Inputs'!$W:$W,MATCH($A43,'Electric Inputs'!$A:$A,0)))</f>
        <v/>
      </c>
      <c r="F43" s="41" t="str">
        <f>IF(A43="","",INDEX('Electric Inputs'!$X:$X,MATCH($A43,'Electric Inputs'!$A:$A,0)))</f>
        <v/>
      </c>
      <c r="G43" s="17"/>
    </row>
    <row r="44" spans="1:7" ht="14.45" hidden="1" customHeight="1" x14ac:dyDescent="0.25">
      <c r="A44" s="93" t="str">
        <f>IF('Electric Inputs - Gross'!A44="","",'Electric Inputs - Gross'!A44)</f>
        <v/>
      </c>
      <c r="B44" s="41" t="str">
        <f>IF(A44="","",INDEX('Electric Inputs'!$T:$T,MATCH($A44,'Electric Inputs'!$A:$A,0)))</f>
        <v/>
      </c>
      <c r="C44" s="41" t="str">
        <f>IF(A44="","",INDEX('Electric Inputs'!$U:$U,MATCH($A44,'Electric Inputs'!$A:$A,0)))</f>
        <v/>
      </c>
      <c r="D44" s="41" t="str">
        <f>IF(A44="","",INDEX('Electric Inputs'!$V:$V,MATCH($A44,'Electric Inputs'!$A:$A,0)))</f>
        <v/>
      </c>
      <c r="E44" s="41" t="str">
        <f>IF(A44="","",INDEX('Electric Inputs'!$W:$W,MATCH($A44,'Electric Inputs'!$A:$A,0)))</f>
        <v/>
      </c>
      <c r="F44" s="41" t="str">
        <f>IF(A44="","",INDEX('Electric Inputs'!$X:$X,MATCH($A44,'Electric Inputs'!$A:$A,0)))</f>
        <v/>
      </c>
      <c r="G44" s="17"/>
    </row>
    <row r="45" spans="1:7" ht="14.45" hidden="1" customHeight="1" x14ac:dyDescent="0.25">
      <c r="A45" s="93" t="str">
        <f>IF('Electric Inputs - Gross'!A45="","",'Electric Inputs - Gross'!A45)</f>
        <v/>
      </c>
      <c r="B45" s="41" t="str">
        <f>IF(A45="","",INDEX('Electric Inputs'!$T:$T,MATCH($A45,'Electric Inputs'!$A:$A,0)))</f>
        <v/>
      </c>
      <c r="C45" s="41" t="str">
        <f>IF(A45="","",INDEX('Electric Inputs'!$U:$U,MATCH($A45,'Electric Inputs'!$A:$A,0)))</f>
        <v/>
      </c>
      <c r="D45" s="41" t="str">
        <f>IF(A45="","",INDEX('Electric Inputs'!$V:$V,MATCH($A45,'Electric Inputs'!$A:$A,0)))</f>
        <v/>
      </c>
      <c r="E45" s="41" t="str">
        <f>IF(A45="","",INDEX('Electric Inputs'!$W:$W,MATCH($A45,'Electric Inputs'!$A:$A,0)))</f>
        <v/>
      </c>
      <c r="F45" s="41" t="str">
        <f>IF(A45="","",INDEX('Electric Inputs'!$X:$X,MATCH($A45,'Electric Inputs'!$A:$A,0)))</f>
        <v/>
      </c>
      <c r="G45" s="17"/>
    </row>
    <row r="46" spans="1:7" ht="14.45" hidden="1" customHeight="1" x14ac:dyDescent="0.25">
      <c r="A46" s="93" t="str">
        <f>IF('Electric Inputs - Gross'!A46="","",'Electric Inputs - Gross'!A46)</f>
        <v/>
      </c>
      <c r="B46" s="41" t="str">
        <f>IF(A46="","",INDEX('Electric Inputs'!$T:$T,MATCH($A46,'Electric Inputs'!$A:$A,0)))</f>
        <v/>
      </c>
      <c r="C46" s="41" t="str">
        <f>IF(A46="","",INDEX('Electric Inputs'!$U:$U,MATCH($A46,'Electric Inputs'!$A:$A,0)))</f>
        <v/>
      </c>
      <c r="D46" s="41" t="str">
        <f>IF(A46="","",INDEX('Electric Inputs'!$V:$V,MATCH($A46,'Electric Inputs'!$A:$A,0)))</f>
        <v/>
      </c>
      <c r="E46" s="41" t="str">
        <f>IF(A46="","",INDEX('Electric Inputs'!$W:$W,MATCH($A46,'Electric Inputs'!$A:$A,0)))</f>
        <v/>
      </c>
      <c r="F46" s="41" t="str">
        <f>IF(A46="","",INDEX('Electric Inputs'!$X:$X,MATCH($A46,'Electric Inputs'!$A:$A,0)))</f>
        <v/>
      </c>
      <c r="G46" s="17"/>
    </row>
    <row r="47" spans="1:7" ht="14.45" hidden="1" customHeight="1" x14ac:dyDescent="0.25">
      <c r="A47" s="93" t="str">
        <f>IF('Electric Inputs - Gross'!A47="","",'Electric Inputs - Gross'!A47)</f>
        <v/>
      </c>
      <c r="B47" s="41" t="str">
        <f>IF(A47="","",INDEX('Electric Inputs'!$T:$T,MATCH($A47,'Electric Inputs'!$A:$A,0)))</f>
        <v/>
      </c>
      <c r="C47" s="41" t="str">
        <f>IF(A47="","",INDEX('Electric Inputs'!$U:$U,MATCH($A47,'Electric Inputs'!$A:$A,0)))</f>
        <v/>
      </c>
      <c r="D47" s="41" t="str">
        <f>IF(A47="","",INDEX('Electric Inputs'!$V:$V,MATCH($A47,'Electric Inputs'!$A:$A,0)))</f>
        <v/>
      </c>
      <c r="E47" s="41" t="str">
        <f>IF(A47="","",INDEX('Electric Inputs'!$W:$W,MATCH($A47,'Electric Inputs'!$A:$A,0)))</f>
        <v/>
      </c>
      <c r="F47" s="41" t="str">
        <f>IF(A47="","",INDEX('Electric Inputs'!$X:$X,MATCH($A47,'Electric Inputs'!$A:$A,0)))</f>
        <v/>
      </c>
      <c r="G47" s="17"/>
    </row>
    <row r="48" spans="1:7" ht="14.45" hidden="1" customHeight="1" x14ac:dyDescent="0.25">
      <c r="A48" s="93" t="str">
        <f>IF('Electric Inputs - Gross'!A48="","",'Electric Inputs - Gross'!A48)</f>
        <v/>
      </c>
      <c r="B48" s="41" t="str">
        <f>IF(A48="","",INDEX('Electric Inputs'!$T:$T,MATCH($A48,'Electric Inputs'!$A:$A,0)))</f>
        <v/>
      </c>
      <c r="C48" s="41" t="str">
        <f>IF(A48="","",INDEX('Electric Inputs'!$U:$U,MATCH($A48,'Electric Inputs'!$A:$A,0)))</f>
        <v/>
      </c>
      <c r="D48" s="41" t="str">
        <f>IF(A48="","",INDEX('Electric Inputs'!$V:$V,MATCH($A48,'Electric Inputs'!$A:$A,0)))</f>
        <v/>
      </c>
      <c r="E48" s="41" t="str">
        <f>IF(A48="","",INDEX('Electric Inputs'!$W:$W,MATCH($A48,'Electric Inputs'!$A:$A,0)))</f>
        <v/>
      </c>
      <c r="F48" s="41" t="str">
        <f>IF(A48="","",INDEX('Electric Inputs'!$X:$X,MATCH($A48,'Electric Inputs'!$A:$A,0)))</f>
        <v/>
      </c>
      <c r="G48" s="17"/>
    </row>
    <row r="49" spans="1:7" ht="14.45" hidden="1" customHeight="1" x14ac:dyDescent="0.25">
      <c r="A49" s="93" t="str">
        <f>IF('Electric Inputs - Gross'!A49="","",'Electric Inputs - Gross'!A49)</f>
        <v/>
      </c>
      <c r="B49" s="41" t="str">
        <f>IF(A49="","",INDEX('Electric Inputs'!$T:$T,MATCH($A49,'Electric Inputs'!$A:$A,0)))</f>
        <v/>
      </c>
      <c r="C49" s="41" t="str">
        <f>IF(A49="","",INDEX('Electric Inputs'!$U:$U,MATCH($A49,'Electric Inputs'!$A:$A,0)))</f>
        <v/>
      </c>
      <c r="D49" s="41" t="str">
        <f>IF(A49="","",INDEX('Electric Inputs'!$V:$V,MATCH($A49,'Electric Inputs'!$A:$A,0)))</f>
        <v/>
      </c>
      <c r="E49" s="41" t="str">
        <f>IF(A49="","",INDEX('Electric Inputs'!$W:$W,MATCH($A49,'Electric Inputs'!$A:$A,0)))</f>
        <v/>
      </c>
      <c r="F49" s="41" t="str">
        <f>IF(A49="","",INDEX('Electric Inputs'!$X:$X,MATCH($A49,'Electric Inputs'!$A:$A,0)))</f>
        <v/>
      </c>
      <c r="G49" s="17"/>
    </row>
    <row r="50" spans="1:7" ht="14.45" hidden="1" customHeight="1" x14ac:dyDescent="0.25">
      <c r="A50" s="93" t="str">
        <f>IF('Electric Inputs - Gross'!A50="","",'Electric Inputs - Gross'!A50)</f>
        <v/>
      </c>
      <c r="B50" s="41" t="str">
        <f>IF(A50="","",INDEX('Electric Inputs'!$T:$T,MATCH($A50,'Electric Inputs'!$A:$A,0)))</f>
        <v/>
      </c>
      <c r="C50" s="41" t="str">
        <f>IF(A50="","",INDEX('Electric Inputs'!$U:$U,MATCH($A50,'Electric Inputs'!$A:$A,0)))</f>
        <v/>
      </c>
      <c r="D50" s="41" t="str">
        <f>IF(A50="","",INDEX('Electric Inputs'!$V:$V,MATCH($A50,'Electric Inputs'!$A:$A,0)))</f>
        <v/>
      </c>
      <c r="E50" s="41" t="str">
        <f>IF(A50="","",INDEX('Electric Inputs'!$W:$W,MATCH($A50,'Electric Inputs'!$A:$A,0)))</f>
        <v/>
      </c>
      <c r="F50" s="41" t="str">
        <f>IF(A50="","",INDEX('Electric Inputs'!$X:$X,MATCH($A50,'Electric Inputs'!$A:$A,0)))</f>
        <v/>
      </c>
      <c r="G50" s="17"/>
    </row>
    <row r="51" spans="1:7" ht="14.45" hidden="1" customHeight="1" x14ac:dyDescent="0.25">
      <c r="A51" s="93" t="str">
        <f>IF('Electric Inputs - Gross'!A51="","",'Electric Inputs - Gross'!A51)</f>
        <v/>
      </c>
      <c r="B51" s="41" t="str">
        <f>IF(A51="","",INDEX('Electric Inputs'!$T:$T,MATCH($A51,'Electric Inputs'!$A:$A,0)))</f>
        <v/>
      </c>
      <c r="C51" s="41" t="str">
        <f>IF(A51="","",INDEX('Electric Inputs'!$U:$U,MATCH($A51,'Electric Inputs'!$A:$A,0)))</f>
        <v/>
      </c>
      <c r="D51" s="41" t="str">
        <f>IF(A51="","",INDEX('Electric Inputs'!$V:$V,MATCH($A51,'Electric Inputs'!$A:$A,0)))</f>
        <v/>
      </c>
      <c r="E51" s="41" t="str">
        <f>IF(A51="","",INDEX('Electric Inputs'!$W:$W,MATCH($A51,'Electric Inputs'!$A:$A,0)))</f>
        <v/>
      </c>
      <c r="F51" s="41" t="str">
        <f>IF(A51="","",INDEX('Electric Inputs'!$X:$X,MATCH($A51,'Electric Inputs'!$A:$A,0)))</f>
        <v/>
      </c>
      <c r="G51" s="17"/>
    </row>
    <row r="52" spans="1:7" ht="14.45" customHeight="1" x14ac:dyDescent="0.25">
      <c r="A52" s="93" t="str">
        <f>IF('Electric Inputs - Gross'!A52="","",'Electric Inputs - Gross'!A52)</f>
        <v/>
      </c>
      <c r="B52" s="41" t="str">
        <f>IF(A52="","",INDEX('Electric Inputs'!$T:$T,MATCH($A52,'Electric Inputs'!$A:$A,0)))</f>
        <v/>
      </c>
      <c r="C52" s="41" t="str">
        <f>IF(A52="","",INDEX('Electric Inputs'!$U:$U,MATCH($A52,'Electric Inputs'!$A:$A,0)))</f>
        <v/>
      </c>
      <c r="D52" s="41" t="str">
        <f>IF(A52="","",INDEX('Electric Inputs'!$V:$V,MATCH($A52,'Electric Inputs'!$A:$A,0)))</f>
        <v/>
      </c>
      <c r="E52" s="41" t="str">
        <f>IF(A52="","",INDEX('Electric Inputs'!$W:$W,MATCH($A52,'Electric Inputs'!$A:$A,0)))</f>
        <v/>
      </c>
      <c r="F52" s="41" t="str">
        <f>IF(A52="","",INDEX('Electric Inputs'!$X:$X,MATCH($A52,'Electric Inputs'!$A:$A,0)))</f>
        <v/>
      </c>
      <c r="G52" s="17"/>
    </row>
    <row r="53" spans="1:7" ht="15.75" x14ac:dyDescent="0.25">
      <c r="A53" s="132" t="str">
        <f>'Electric Inputs - Gross'!M2&amp;"Benefit/Cost Statistics - Total Electric Curtailment"</f>
        <v>Benefit/Cost Statistics - Total Electric Curtailment</v>
      </c>
      <c r="B53" s="132"/>
      <c r="C53" s="132"/>
      <c r="D53" s="132"/>
      <c r="E53" s="132"/>
      <c r="F53" s="132"/>
      <c r="G53" s="17"/>
    </row>
    <row r="54" spans="1:7" x14ac:dyDescent="0.25">
      <c r="A54"/>
      <c r="G54" s="17"/>
    </row>
    <row r="55" spans="1:7" x14ac:dyDescent="0.25">
      <c r="A55"/>
      <c r="C55" s="39" t="s">
        <v>19</v>
      </c>
      <c r="E55" s="39" t="s">
        <v>15</v>
      </c>
      <c r="F55" s="39"/>
      <c r="G55" s="17"/>
    </row>
    <row r="56" spans="1:7" x14ac:dyDescent="0.25">
      <c r="A56"/>
      <c r="B56" s="39" t="s">
        <v>17</v>
      </c>
      <c r="C56" s="39" t="s">
        <v>20</v>
      </c>
      <c r="D56" s="39" t="s">
        <v>21</v>
      </c>
      <c r="E56" s="39" t="s">
        <v>22</v>
      </c>
      <c r="F56" s="39" t="s">
        <v>23</v>
      </c>
      <c r="G56" s="17"/>
    </row>
    <row r="57" spans="1:7" x14ac:dyDescent="0.25">
      <c r="A57" s="94" t="s">
        <v>14</v>
      </c>
      <c r="B57" s="40" t="s">
        <v>18</v>
      </c>
      <c r="C57" s="40" t="s">
        <v>18</v>
      </c>
      <c r="D57" s="40" t="s">
        <v>18</v>
      </c>
      <c r="E57" s="40" t="s">
        <v>18</v>
      </c>
      <c r="F57" s="40" t="s">
        <v>18</v>
      </c>
      <c r="G57" s="17"/>
    </row>
    <row r="58" spans="1:7" x14ac:dyDescent="0.25">
      <c r="A58" s="98" t="str">
        <f>IF('Curtail Inputs'!A9="","",'Curtail Inputs'!A9)</f>
        <v>Residential Load Management</v>
      </c>
      <c r="B58" s="9">
        <f>IF(A58="","",INDEX('Curtail Inputs'!$W:$W,MATCH($A58,'Curtail Inputs'!$A:$A,0)))</f>
        <v>1.0001974340516742</v>
      </c>
      <c r="C58" s="9">
        <f>IF(A58="","",INDEX('Curtail Inputs'!$X:$X,MATCH($A58,'Curtail Inputs'!$A:$A,0)))</f>
        <v>7.4086603285897761E-3</v>
      </c>
      <c r="D58" s="9">
        <f>IF(A58="","",INDEX('Curtail Inputs'!$Y:$Y,MATCH($A58,'Curtail Inputs'!$A:$A,0)))</f>
        <v>7.408728008278246E-3</v>
      </c>
      <c r="E58" s="9">
        <f>IF(A58="","",INDEX('Curtail Inputs'!$Z:$Z,MATCH($A58,'Curtail Inputs'!$A:$A,0)))</f>
        <v>1.2379121034785201E-2</v>
      </c>
      <c r="F58" s="9">
        <f>IF(A58="","",INDEX('Curtail Inputs'!$AA:$AA,MATCH($A58,'Curtail Inputs'!$A:$A,0)))</f>
        <v>1.3931411178740007E-2</v>
      </c>
      <c r="G58" s="17"/>
    </row>
    <row r="59" spans="1:7" x14ac:dyDescent="0.25">
      <c r="A59" s="98" t="str">
        <f>IF('Curtail Inputs'!A10="","",'Curtail Inputs'!A10)</f>
        <v>Nonresidential Load Management</v>
      </c>
      <c r="B59" s="9">
        <f>IF(A59="","",INDEX('Curtail Inputs'!$W:$W,MATCH($A59,'Curtail Inputs'!$A:$A,0)))</f>
        <v>1.0046483979511094</v>
      </c>
      <c r="C59" s="9">
        <f>IF(A59="","",INDEX('Curtail Inputs'!$X:$X,MATCH($A59,'Curtail Inputs'!$A:$A,0)))</f>
        <v>5.3061500145474865</v>
      </c>
      <c r="D59" s="9">
        <f>IF(A59="","",INDEX('Curtail Inputs'!$Y:$Y,MATCH($A59,'Curtail Inputs'!$A:$A,0)))</f>
        <v>5.3296984245655912</v>
      </c>
      <c r="E59" s="9">
        <f>IF(A59="","",INDEX('Curtail Inputs'!$Z:$Z,MATCH($A59,'Curtail Inputs'!$A:$A,0)))</f>
        <v>5.3296984245655912</v>
      </c>
      <c r="F59" s="9">
        <f>IF(A59="","",INDEX('Curtail Inputs'!$AA:$AA,MATCH($A59,'Curtail Inputs'!$A:$A,0)))</f>
        <v>5.8626682667343077</v>
      </c>
      <c r="G59" s="17"/>
    </row>
    <row r="60" spans="1:7" x14ac:dyDescent="0.25">
      <c r="A60" s="98" t="str">
        <f>IF('Curtail Inputs'!A11="","",'Curtail Inputs'!A11)</f>
        <v/>
      </c>
      <c r="B60" s="9" t="str">
        <f>IF(A60="","",INDEX('Curtail Inputs'!$W:$W,MATCH($A60,'Curtail Inputs'!$A:$A,0)))</f>
        <v/>
      </c>
      <c r="C60" s="9" t="str">
        <f>IF(A60="","",INDEX('Curtail Inputs'!$X:$X,MATCH($A60,'Curtail Inputs'!$A:$A,0)))</f>
        <v/>
      </c>
      <c r="D60" s="9" t="str">
        <f>IF(A60="","",INDEX('Curtail Inputs'!$Y:$Y,MATCH($A60,'Curtail Inputs'!$A:$A,0)))</f>
        <v/>
      </c>
      <c r="E60" s="9" t="str">
        <f>IF(A60="","",INDEX('Curtail Inputs'!$Z:$Z,MATCH($A60,'Curtail Inputs'!$A:$A,0)))</f>
        <v/>
      </c>
      <c r="F60" s="9" t="str">
        <f>IF(A60="","",INDEX('Curtail Inputs'!$AA:$AA,MATCH($A60,'Curtail Inputs'!$A:$A,0)))</f>
        <v/>
      </c>
      <c r="G60" s="17"/>
    </row>
    <row r="61" spans="1:7" x14ac:dyDescent="0.25">
      <c r="A61" s="98" t="str">
        <f>IF('Curtail Inputs'!A12="","",'Curtail Inputs'!A12)</f>
        <v/>
      </c>
      <c r="B61" s="9" t="str">
        <f>IF(A61="","",INDEX('Curtail Inputs'!$W:$W,MATCH($A61,'Curtail Inputs'!$A:$A,0)))</f>
        <v/>
      </c>
      <c r="C61" s="9" t="str">
        <f>IF(A61="","",INDEX('Curtail Inputs'!$X:$X,MATCH($A61,'Curtail Inputs'!$A:$A,0)))</f>
        <v/>
      </c>
      <c r="D61" s="9" t="str">
        <f>IF(A61="","",INDEX('Curtail Inputs'!$Y:$Y,MATCH($A61,'Curtail Inputs'!$A:$A,0)))</f>
        <v/>
      </c>
      <c r="E61" s="9" t="str">
        <f>IF(A61="","",INDEX('Curtail Inputs'!$Z:$Z,MATCH($A61,'Curtail Inputs'!$A:$A,0)))</f>
        <v/>
      </c>
      <c r="F61" s="9" t="str">
        <f>IF(A61="","",INDEX('Curtail Inputs'!$AA:$AA,MATCH($A61,'Curtail Inputs'!$A:$A,0)))</f>
        <v/>
      </c>
      <c r="G61" s="17"/>
    </row>
    <row r="62" spans="1:7" x14ac:dyDescent="0.25">
      <c r="A62" s="98" t="s">
        <v>101</v>
      </c>
      <c r="G62" s="17"/>
    </row>
    <row r="63" spans="1:7" x14ac:dyDescent="0.25">
      <c r="A63" s="98" t="s">
        <v>102</v>
      </c>
      <c r="G63" s="17"/>
    </row>
    <row r="64" spans="1:7" x14ac:dyDescent="0.25">
      <c r="A64" s="98" t="s">
        <v>103</v>
      </c>
      <c r="G64" s="17"/>
    </row>
    <row r="65" spans="1:7" x14ac:dyDescent="0.25">
      <c r="A65" s="98" t="s">
        <v>104</v>
      </c>
      <c r="G65" s="17"/>
    </row>
    <row r="66" spans="1:7" x14ac:dyDescent="0.25">
      <c r="A66" s="98" t="s">
        <v>105</v>
      </c>
      <c r="G66" s="17"/>
    </row>
    <row r="67" spans="1:7" x14ac:dyDescent="0.25">
      <c r="A67" s="98" t="s">
        <v>106</v>
      </c>
      <c r="G67" s="17"/>
    </row>
    <row r="68" spans="1:7" x14ac:dyDescent="0.25">
      <c r="A68" s="98" t="s">
        <v>107</v>
      </c>
      <c r="G68" s="17"/>
    </row>
    <row r="69" spans="1:7" x14ac:dyDescent="0.25">
      <c r="A69" s="98" t="s">
        <v>108</v>
      </c>
      <c r="G69" s="17"/>
    </row>
    <row r="70" spans="1:7" x14ac:dyDescent="0.25">
      <c r="A70" s="98" t="s">
        <v>109</v>
      </c>
      <c r="G70" s="17"/>
    </row>
    <row r="71" spans="1:7" x14ac:dyDescent="0.25">
      <c r="A71" s="98" t="s">
        <v>110</v>
      </c>
      <c r="G71" s="17"/>
    </row>
    <row r="72" spans="1:7" x14ac:dyDescent="0.25">
      <c r="A72" s="98" t="s">
        <v>111</v>
      </c>
      <c r="G72" s="17"/>
    </row>
    <row r="73" spans="1:7" x14ac:dyDescent="0.25">
      <c r="A73" s="98" t="s">
        <v>112</v>
      </c>
      <c r="G73" s="17"/>
    </row>
    <row r="74" spans="1:7" x14ac:dyDescent="0.25">
      <c r="G74" s="17"/>
    </row>
    <row r="75" spans="1:7" x14ac:dyDescent="0.25">
      <c r="G75" s="17"/>
    </row>
    <row r="76" spans="1:7" x14ac:dyDescent="0.25">
      <c r="G76" s="17"/>
    </row>
    <row r="77" spans="1:7" x14ac:dyDescent="0.25">
      <c r="G77" s="17"/>
    </row>
    <row r="78" spans="1:7" x14ac:dyDescent="0.25">
      <c r="G78" s="17"/>
    </row>
    <row r="79" spans="1:7" x14ac:dyDescent="0.25">
      <c r="G79" s="17"/>
    </row>
    <row r="80" spans="1:7" x14ac:dyDescent="0.25">
      <c r="G80" s="17"/>
    </row>
    <row r="81" spans="7:7" x14ac:dyDescent="0.25">
      <c r="G81" s="17"/>
    </row>
    <row r="82" spans="7:7" x14ac:dyDescent="0.25">
      <c r="G82" s="17"/>
    </row>
    <row r="83" spans="7:7" x14ac:dyDescent="0.25">
      <c r="G83" s="17"/>
    </row>
    <row r="84" spans="7:7" x14ac:dyDescent="0.25">
      <c r="G84" s="17"/>
    </row>
  </sheetData>
  <mergeCells count="4">
    <mergeCell ref="A2:F2"/>
    <mergeCell ref="A3:F3"/>
    <mergeCell ref="A4:F4"/>
    <mergeCell ref="A53:F53"/>
  </mergeCells>
  <conditionalFormatting sqref="A9:F10 A12:F16 A18:F52">
    <cfRule type="expression" dxfId="39" priority="3">
      <formula>$A9="Total"</formula>
    </cfRule>
  </conditionalFormatting>
  <conditionalFormatting sqref="A11:F11">
    <cfRule type="expression" dxfId="38" priority="2">
      <formula>$A11="Total"</formula>
    </cfRule>
  </conditionalFormatting>
  <conditionalFormatting sqref="A17:F17">
    <cfRule type="expression" dxfId="37" priority="1">
      <formula>$A17="Total"</formula>
    </cfRule>
  </conditionalFormatting>
  <printOptions horizontalCentered="1" verticalCentered="1"/>
  <pageMargins left="0.7" right="0.7" top="0.75" bottom="0.75" header="0.3" footer="0.3"/>
  <pageSetup scale="78" orientation="landscape" r:id="rId1"/>
  <headerFooter scaleWithDoc="0">
    <oddHeader>&amp;R2020 Exhibit E
Summary Cost Benefit Results by Program
EEP-2018-0002</oddHeader>
    <oddFooter>&amp;L&amp;10&amp;A&amp;C&amp;10Page &amp;P of &amp;N&amp;R&amp;10&amp;F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603C0-4523-49F4-8E2A-509BB8C1B103}">
  <sheetPr codeName="Sheet10">
    <pageSetUpPr fitToPage="1"/>
  </sheetPr>
  <dimension ref="A2:G79"/>
  <sheetViews>
    <sheetView tabSelected="1" view="pageLayout" zoomScale="80" zoomScaleNormal="100" zoomScaleSheetLayoutView="40" zoomScalePageLayoutView="80" workbookViewId="0">
      <selection activeCell="A18" sqref="A18:T214"/>
    </sheetView>
  </sheetViews>
  <sheetFormatPr defaultRowHeight="15" x14ac:dyDescent="0.25"/>
  <cols>
    <col min="1" max="1" customWidth="true" style="95" width="43.7109375" collapsed="false"/>
    <col min="2" max="6" customWidth="true" style="9" width="14.7109375" collapsed="false"/>
  </cols>
  <sheetData>
    <row r="2" spans="1:7" s="77" customFormat="1" ht="15.6" customHeight="1" x14ac:dyDescent="0.25">
      <c r="A2" s="132" t="s">
        <v>16</v>
      </c>
      <c r="B2" s="132"/>
      <c r="C2" s="132"/>
      <c r="D2" s="132"/>
      <c r="E2" s="132"/>
      <c r="F2" s="132"/>
      <c r="G2" s="6"/>
    </row>
    <row r="3" spans="1:7" s="77" customFormat="1" ht="15.6" customHeight="1" x14ac:dyDescent="0.25">
      <c r="A3" s="132" t="str">
        <f>'Total Ratios'!$A$3</f>
        <v>2020 Iowa Energy Efficiency</v>
      </c>
      <c r="B3" s="132"/>
      <c r="C3" s="132"/>
      <c r="D3" s="132"/>
      <c r="E3" s="132"/>
      <c r="F3" s="132"/>
      <c r="G3" s="6"/>
    </row>
    <row r="4" spans="1:7" s="77" customFormat="1" ht="15.6" customHeight="1" x14ac:dyDescent="0.25">
      <c r="A4" s="132" t="str">
        <f>'Electric Inputs - Gross'!M2&amp;"Benefit/Cost Statistics - Gas Programs"</f>
        <v>Benefit/Cost Statistics - Gas Programs</v>
      </c>
      <c r="B4" s="132"/>
      <c r="C4" s="132"/>
      <c r="D4" s="132"/>
      <c r="E4" s="132"/>
      <c r="F4" s="132"/>
      <c r="G4" s="6"/>
    </row>
    <row r="5" spans="1:7" x14ac:dyDescent="0.25">
      <c r="A5"/>
      <c r="F5" s="39"/>
      <c r="G5" s="17"/>
    </row>
    <row r="6" spans="1:7" ht="14.45" customHeight="1" x14ac:dyDescent="0.25">
      <c r="A6"/>
      <c r="C6" s="39" t="s">
        <v>19</v>
      </c>
      <c r="E6" s="39" t="s">
        <v>15</v>
      </c>
      <c r="F6" s="39"/>
      <c r="G6" s="17"/>
    </row>
    <row r="7" spans="1:7" ht="14.45" customHeight="1" x14ac:dyDescent="0.25">
      <c r="A7"/>
      <c r="B7" s="39" t="s">
        <v>17</v>
      </c>
      <c r="C7" s="39" t="s">
        <v>20</v>
      </c>
      <c r="D7" s="39" t="s">
        <v>21</v>
      </c>
      <c r="E7" s="39" t="s">
        <v>22</v>
      </c>
      <c r="F7" s="39" t="s">
        <v>23</v>
      </c>
      <c r="G7" s="17"/>
    </row>
    <row r="8" spans="1:7" ht="14.45" customHeight="1" x14ac:dyDescent="0.25">
      <c r="A8" s="94" t="s">
        <v>14</v>
      </c>
      <c r="B8" s="40" t="s">
        <v>18</v>
      </c>
      <c r="C8" s="40" t="s">
        <v>18</v>
      </c>
      <c r="D8" s="40" t="s">
        <v>18</v>
      </c>
      <c r="E8" s="40" t="s">
        <v>18</v>
      </c>
      <c r="F8" s="40" t="s">
        <v>18</v>
      </c>
      <c r="G8" s="17"/>
    </row>
    <row r="9" spans="1:7" ht="14.45" customHeight="1" x14ac:dyDescent="0.25">
      <c r="A9" s="92" t="str">
        <f>IF('Gas Inputs - Gross'!A9="","",'Gas Inputs - Gross'!A9)</f>
        <v>Residential Equipment</v>
      </c>
      <c r="B9" s="41">
        <f>IF(A9="","",INDEX('Gas Inputs'!$T:$T,MATCH($A9,'Gas Inputs'!$A:$A,0)))</f>
        <v>0.78522734619142909</v>
      </c>
      <c r="C9" s="41">
        <f>IF(A9="","",INDEX('Gas Inputs'!$U:$U,MATCH($A9,'Gas Inputs'!$A:$A,0)))</f>
        <v>0.84959600115865264</v>
      </c>
      <c r="D9" s="41">
        <f>IF(A9="","",INDEX('Gas Inputs'!$V:$V,MATCH($A9,'Gas Inputs'!$A:$A,0)))</f>
        <v>2.8561158586434843</v>
      </c>
      <c r="E9" s="41">
        <f>IF(A9="","",INDEX('Gas Inputs'!$W:$W,MATCH($A9,'Gas Inputs'!$A:$A,0)))</f>
        <v>0.67394202077027587</v>
      </c>
      <c r="F9" s="41">
        <f>IF(A9="","",INDEX('Gas Inputs'!$X:$X,MATCH($A9,'Gas Inputs'!$A:$A,0)))</f>
        <v>1.1018472897102647</v>
      </c>
      <c r="G9" s="18"/>
    </row>
    <row r="10" spans="1:7" s="13" customFormat="1" ht="14.45" customHeight="1" x14ac:dyDescent="0.25">
      <c r="A10" s="92" t="str">
        <f>IF('Gas Inputs - Gross'!A10="","",'Gas Inputs - Gross'!A10)</f>
        <v>Residential Assessment</v>
      </c>
      <c r="B10" s="41">
        <f>IF(A10="","",INDEX('Gas Inputs'!$T:$T,MATCH($A10,'Gas Inputs'!$A:$A,0)))</f>
        <v>6.1439082933067359</v>
      </c>
      <c r="C10" s="41">
        <f>IF(A10="","",INDEX('Gas Inputs'!$U:$U,MATCH($A10,'Gas Inputs'!$A:$A,0)))</f>
        <v>0.42420771096680093</v>
      </c>
      <c r="D10" s="41">
        <f>IF(A10="","",INDEX('Gas Inputs'!$V:$V,MATCH($A10,'Gas Inputs'!$A:$A,0)))</f>
        <v>0.79627702362806507</v>
      </c>
      <c r="E10" s="41">
        <f>IF(A10="","",INDEX('Gas Inputs'!$W:$W,MATCH($A10,'Gas Inputs'!$A:$A,0)))</f>
        <v>3.3633177724520653</v>
      </c>
      <c r="F10" s="41">
        <f>IF(A10="","",INDEX('Gas Inputs'!$X:$X,MATCH($A10,'Gas Inputs'!$A:$A,0)))</f>
        <v>4.0889230427651162</v>
      </c>
      <c r="G10" s="36"/>
    </row>
    <row r="11" spans="1:7" s="13" customFormat="1" ht="14.45" customHeight="1" x14ac:dyDescent="0.25">
      <c r="A11" s="92" t="str">
        <f>IF('Gas Inputs - Gross'!A11="","",'Gas Inputs - Gross'!A11)</f>
        <v>Residential Assessment - Kits Only*</v>
      </c>
      <c r="B11" s="41">
        <f>IF(A11="","",INDEX('Gas Inputs'!$T:$T,MATCH($A11,'Gas Inputs'!$A:$A,0)))</f>
        <v>8.0773415951821406</v>
      </c>
      <c r="C11" s="41">
        <f>IF(A11="","",INDEX('Gas Inputs'!$U:$U,MATCH($A11,'Gas Inputs'!$A:$A,0)))</f>
        <v>0.52079753666548023</v>
      </c>
      <c r="D11" s="41">
        <f>IF(A11="","",INDEX('Gas Inputs'!$V:$V,MATCH($A11,'Gas Inputs'!$A:$A,0)))</f>
        <v>1.2215373038831567</v>
      </c>
      <c r="E11" s="41">
        <f>IF(A11="","",INDEX('Gas Inputs'!$W:$W,MATCH($A11,'Gas Inputs'!$A:$A,0)))</f>
        <v>5.1595336823160816</v>
      </c>
      <c r="F11" s="41">
        <f>IF(A11="","",INDEX('Gas Inputs'!$X:$X,MATCH($A11,'Gas Inputs'!$A:$A,0)))</f>
        <v>6.272656225452053</v>
      </c>
      <c r="G11" s="36"/>
    </row>
    <row r="12" spans="1:7" s="13" customFormat="1" ht="14.45" customHeight="1" x14ac:dyDescent="0.25">
      <c r="A12" s="92" t="str">
        <f>IF('Gas Inputs - Gross'!A12="","",'Gas Inputs - Gross'!A12)</f>
        <v>Residential Low Income</v>
      </c>
      <c r="B12" s="41">
        <f>IF(A12="","",INDEX('Gas Inputs'!$T:$T,MATCH($A12,'Gas Inputs'!$A:$A,0)))</f>
        <v>0.9131686177556857</v>
      </c>
      <c r="C12" s="41">
        <f>IF(A12="","",INDEX('Gas Inputs'!$U:$U,MATCH($A12,'Gas Inputs'!$A:$A,0)))</f>
        <v>-6.0210881659394887E-2</v>
      </c>
      <c r="D12" s="41">
        <f>IF(A12="","",INDEX('Gas Inputs'!$V:$V,MATCH($A12,'Gas Inputs'!$A:$A,0)))</f>
        <v>-5.5372029138872576E-2</v>
      </c>
      <c r="E12" s="41">
        <f>IF(A12="","",INDEX('Gas Inputs'!$W:$W,MATCH($A12,'Gas Inputs'!$A:$A,0)))</f>
        <v>-5.5372029138872576E-2</v>
      </c>
      <c r="F12" s="41">
        <f>IF(A12="","",INDEX('Gas Inputs'!$X:$X,MATCH($A12,'Gas Inputs'!$A:$A,0)))</f>
        <v>-8.2926474269207462E-2</v>
      </c>
      <c r="G12" s="36"/>
    </row>
    <row r="13" spans="1:7" s="13" customFormat="1" ht="14.45" customHeight="1" x14ac:dyDescent="0.25">
      <c r="A13" s="92" t="str">
        <f>IF('Gas Inputs - Gross'!A13="","",'Gas Inputs - Gross'!A13)</f>
        <v>Residential Education</v>
      </c>
      <c r="B13" s="41">
        <f>IF(A13="","",INDEX('Gas Inputs'!$T:$T,MATCH($A13,'Gas Inputs'!$A:$A,0)))</f>
        <v>0</v>
      </c>
      <c r="C13" s="41">
        <f>IF(A13="","",INDEX('Gas Inputs'!$U:$U,MATCH($A13,'Gas Inputs'!$A:$A,0)))</f>
        <v>0</v>
      </c>
      <c r="D13" s="41">
        <f>IF(A13="","",INDEX('Gas Inputs'!$V:$V,MATCH($A13,'Gas Inputs'!$A:$A,0)))</f>
        <v>0</v>
      </c>
      <c r="E13" s="41">
        <f>IF(A13="","",INDEX('Gas Inputs'!$W:$W,MATCH($A13,'Gas Inputs'!$A:$A,0)))</f>
        <v>0</v>
      </c>
      <c r="F13" s="41">
        <f>IF(A13="","",INDEX('Gas Inputs'!$X:$X,MATCH($A13,'Gas Inputs'!$A:$A,0)))</f>
        <v>0</v>
      </c>
      <c r="G13" s="36"/>
    </row>
    <row r="14" spans="1:7" s="13" customFormat="1" ht="14.45" customHeight="1" x14ac:dyDescent="0.25">
      <c r="A14" s="92" t="str">
        <f>IF('Gas Inputs - Gross'!A14="","",'Gas Inputs - Gross'!A14)</f>
        <v>Nonresidential Equipment</v>
      </c>
      <c r="B14" s="41">
        <f>IF(A14="","",INDEX('Gas Inputs'!$T:$T,MATCH($A14,'Gas Inputs'!$A:$A,0)))</f>
        <v>0.3900291217589601</v>
      </c>
      <c r="C14" s="41">
        <f>IF(A14="","",INDEX('Gas Inputs'!$U:$U,MATCH($A14,'Gas Inputs'!$A:$A,0)))</f>
        <v>0.26257900251818644</v>
      </c>
      <c r="D14" s="41">
        <f>IF(A14="","",INDEX('Gas Inputs'!$V:$V,MATCH($A14,'Gas Inputs'!$A:$A,0)))</f>
        <v>0.29580370026231129</v>
      </c>
      <c r="E14" s="41">
        <f>IF(A14="","",INDEX('Gas Inputs'!$W:$W,MATCH($A14,'Gas Inputs'!$A:$A,0)))</f>
        <v>0.15931669926018913</v>
      </c>
      <c r="F14" s="41">
        <f>IF(A14="","",INDEX('Gas Inputs'!$X:$X,MATCH($A14,'Gas Inputs'!$A:$A,0)))</f>
        <v>0.34503415579013513</v>
      </c>
      <c r="G14" s="36"/>
    </row>
    <row r="15" spans="1:7" s="13" customFormat="1" ht="14.45" customHeight="1" x14ac:dyDescent="0.25">
      <c r="A15" s="92" t="str">
        <f>IF('Gas Inputs - Gross'!A15="","",'Gas Inputs - Gross'!A15)</f>
        <v>Nonresidential Equipment - No LED Gas Savings**</v>
      </c>
      <c r="B15" s="41">
        <f>IF(A15="","",INDEX('Gas Inputs'!$T:$T,MATCH($A15,'Gas Inputs'!$A:$A,0)))</f>
        <v>1.0601316255066888</v>
      </c>
      <c r="C15" s="41">
        <f>IF(A15="","",INDEX('Gas Inputs'!$U:$U,MATCH($A15,'Gas Inputs'!$A:$A,0)))</f>
        <v>0.5566749994761615</v>
      </c>
      <c r="D15" s="41">
        <f>IF(A15="","",INDEX('Gas Inputs'!$V:$V,MATCH($A15,'Gas Inputs'!$A:$A,0)))</f>
        <v>1.0736498466803257</v>
      </c>
      <c r="E15" s="41">
        <f>IF(A15="","",INDEX('Gas Inputs'!$W:$W,MATCH($A15,'Gas Inputs'!$A:$A,0)))</f>
        <v>0.57825628814864194</v>
      </c>
      <c r="F15" s="41">
        <f>IF(A15="","",INDEX('Gas Inputs'!$X:$X,MATCH($A15,'Gas Inputs'!$A:$A,0)))</f>
        <v>0.89996811417469635</v>
      </c>
      <c r="G15" s="36"/>
    </row>
    <row r="16" spans="1:7" s="13" customFormat="1" ht="14.45" customHeight="1" x14ac:dyDescent="0.25">
      <c r="A16" s="92" t="str">
        <f>IF('Gas Inputs - Gross'!A16="","",'Gas Inputs - Gross'!A16)</f>
        <v>Nonresidential Energy Solutions</v>
      </c>
      <c r="B16" s="41">
        <f>IF(A16="","",INDEX('Gas Inputs'!$T:$T,MATCH($A16,'Gas Inputs'!$A:$A,0)))</f>
        <v>2.6612586306632351</v>
      </c>
      <c r="C16" s="41">
        <f>IF(A16="","",INDEX('Gas Inputs'!$U:$U,MATCH($A16,'Gas Inputs'!$A:$A,0)))</f>
        <v>0.47628634456548896</v>
      </c>
      <c r="D16" s="41">
        <f>IF(A16="","",INDEX('Gas Inputs'!$V:$V,MATCH($A16,'Gas Inputs'!$A:$A,0)))</f>
        <v>0.9074446374138665</v>
      </c>
      <c r="E16" s="41">
        <f>IF(A16="","",INDEX('Gas Inputs'!$W:$W,MATCH($A16,'Gas Inputs'!$A:$A,0)))</f>
        <v>0.91033025907875076</v>
      </c>
      <c r="F16" s="41">
        <f>IF(A16="","",INDEX('Gas Inputs'!$X:$X,MATCH($A16,'Gas Inputs'!$A:$A,0)))</f>
        <v>1.5171300846345717</v>
      </c>
      <c r="G16" s="36"/>
    </row>
    <row r="17" spans="1:7" s="13" customFormat="1" ht="14.45" customHeight="1" x14ac:dyDescent="0.25">
      <c r="A17" s="92" t="str">
        <f>IF('Gas Inputs - Gross'!A17="","",'Gas Inputs - Gross'!A17)</f>
        <v>Commercial New Construction***</v>
      </c>
      <c r="B17" s="41">
        <f>IF(A17="","",INDEX('Gas Inputs'!$T:$T,MATCH($A17,'Gas Inputs'!$A:$A,0)))</f>
        <v>6.6243383382799106</v>
      </c>
      <c r="C17" s="41">
        <f>IF(A17="","",INDEX('Gas Inputs'!$U:$U,MATCH($A17,'Gas Inputs'!$A:$A,0)))</f>
        <v>2.7461532110588318</v>
      </c>
      <c r="D17" s="41">
        <f>IF(A17="","",INDEX('Gas Inputs'!$V:$V,MATCH($A17,'Gas Inputs'!$A:$A,0)))</f>
        <v>-44.638200651801434</v>
      </c>
      <c r="E17" s="41">
        <f>IF(A17="","",INDEX('Gas Inputs'!$W:$W,MATCH($A17,'Gas Inputs'!$A:$A,0)))</f>
        <v>-44.638200651801434</v>
      </c>
      <c r="F17" s="41">
        <f>IF(A17="","",INDEX('Gas Inputs'!$X:$X,MATCH($A17,'Gas Inputs'!$A:$A,0)))</f>
        <v>-79.939314741753222</v>
      </c>
      <c r="G17" s="36"/>
    </row>
    <row r="18" spans="1:7" s="13" customFormat="1" ht="14.45" customHeight="1" x14ac:dyDescent="0.25">
      <c r="A18" s="92" t="str">
        <f>IF('Gas Inputs - Gross'!A18="","",'Gas Inputs - Gross'!A18)</f>
        <v>Income Qualified Multifamily Housing</v>
      </c>
      <c r="B18" s="41">
        <f>IF(A18="","",INDEX('Gas Inputs'!$T:$T,MATCH($A18,'Gas Inputs'!$A:$A,0)))</f>
        <v>2.3235995755823633</v>
      </c>
      <c r="C18" s="41">
        <f>IF(A18="","",INDEX('Gas Inputs'!$U:$U,MATCH($A18,'Gas Inputs'!$A:$A,0)))</f>
        <v>0.16436661600983407</v>
      </c>
      <c r="D18" s="41">
        <f>IF(A18="","",INDEX('Gas Inputs'!$V:$V,MATCH($A18,'Gas Inputs'!$A:$A,0)))</f>
        <v>0.19320161121431439</v>
      </c>
      <c r="E18" s="41">
        <f>IF(A18="","",INDEX('Gas Inputs'!$W:$W,MATCH($A18,'Gas Inputs'!$A:$A,0)))</f>
        <v>0.40437847620092354</v>
      </c>
      <c r="F18" s="41">
        <f>IF(A18="","",INDEX('Gas Inputs'!$X:$X,MATCH($A18,'Gas Inputs'!$A:$A,0)))</f>
        <v>0.55429957442795208</v>
      </c>
      <c r="G18" s="3"/>
    </row>
    <row r="19" spans="1:7" s="13" customFormat="1" ht="14.45" customHeight="1" x14ac:dyDescent="0.25">
      <c r="A19" s="92" t="str">
        <f>IF('Gas Inputs - Gross'!A19="","",'Gas Inputs - Gross'!A19)</f>
        <v>Nonresidential Education</v>
      </c>
      <c r="B19" s="41">
        <f>IF(A19="","",INDEX('Gas Inputs'!$T:$T,MATCH($A19,'Gas Inputs'!$A:$A,0)))</f>
        <v>0</v>
      </c>
      <c r="C19" s="41">
        <f>IF(A19="","",INDEX('Gas Inputs'!$U:$U,MATCH($A19,'Gas Inputs'!$A:$A,0)))</f>
        <v>0</v>
      </c>
      <c r="D19" s="41">
        <f>IF(A19="","",INDEX('Gas Inputs'!$V:$V,MATCH($A19,'Gas Inputs'!$A:$A,0)))</f>
        <v>0</v>
      </c>
      <c r="E19" s="41">
        <f>IF(A19="","",INDEX('Gas Inputs'!$W:$W,MATCH($A19,'Gas Inputs'!$A:$A,0)))</f>
        <v>0</v>
      </c>
      <c r="F19" s="41">
        <f>IF(A19="","",INDEX('Gas Inputs'!$X:$X,MATCH($A19,'Gas Inputs'!$A:$A,0)))</f>
        <v>0</v>
      </c>
      <c r="G19" s="3"/>
    </row>
    <row r="20" spans="1:7" s="13" customFormat="1" ht="14.45" customHeight="1" x14ac:dyDescent="0.25">
      <c r="A20" s="92" t="str">
        <f>IF('Gas Inputs - Gross'!A20="","",'Gas Inputs - Gross'!A20)</f>
        <v>Trees</v>
      </c>
      <c r="B20" s="41">
        <f>IF(A20="","",INDEX('Gas Inputs'!$T:$T,MATCH($A20,'Gas Inputs'!$A:$A,0)))</f>
        <v>1</v>
      </c>
      <c r="C20" s="41">
        <f>IF(A20="","",INDEX('Gas Inputs'!$U:$U,MATCH($A20,'Gas Inputs'!$A:$A,0)))</f>
        <v>0</v>
      </c>
      <c r="D20" s="41">
        <f>IF(A20="","",INDEX('Gas Inputs'!$V:$V,MATCH($A20,'Gas Inputs'!$A:$A,0)))</f>
        <v>0</v>
      </c>
      <c r="E20" s="41">
        <f>IF(A20="","",INDEX('Gas Inputs'!$W:$W,MATCH($A20,'Gas Inputs'!$A:$A,0)))</f>
        <v>0</v>
      </c>
      <c r="F20" s="41">
        <f>IF(A20="","",INDEX('Gas Inputs'!$X:$X,MATCH($A20,'Gas Inputs'!$A:$A,0)))</f>
        <v>0</v>
      </c>
      <c r="G20" s="3"/>
    </row>
    <row r="21" spans="1:7" s="13" customFormat="1" ht="14.45" customHeight="1" x14ac:dyDescent="0.25">
      <c r="A21" s="92" t="str">
        <f>IF('Gas Inputs - Gross'!A21="","",'Gas Inputs - Gross'!A21)</f>
        <v>Assessments</v>
      </c>
      <c r="B21" s="41">
        <f>IF(A21="","",INDEX('Gas Inputs'!$T:$T,MATCH($A21,'Gas Inputs'!$A:$A,0)))</f>
        <v>0</v>
      </c>
      <c r="C21" s="41">
        <f>IF(A21="","",INDEX('Gas Inputs'!$U:$U,MATCH($A21,'Gas Inputs'!$A:$A,0)))</f>
        <v>0</v>
      </c>
      <c r="D21" s="41">
        <f>IF(A21="","",INDEX('Gas Inputs'!$V:$V,MATCH($A21,'Gas Inputs'!$A:$A,0)))</f>
        <v>0</v>
      </c>
      <c r="E21" s="41">
        <f>IF(A21="","",INDEX('Gas Inputs'!$W:$W,MATCH($A21,'Gas Inputs'!$A:$A,0)))</f>
        <v>0</v>
      </c>
      <c r="F21" s="41">
        <f>IF(A21="","",INDEX('Gas Inputs'!$X:$X,MATCH($A21,'Gas Inputs'!$A:$A,0)))</f>
        <v>0</v>
      </c>
      <c r="G21" s="3"/>
    </row>
    <row r="22" spans="1:7" s="13" customFormat="1" ht="14.45" customHeight="1" x14ac:dyDescent="0.25">
      <c r="A22" s="127" t="str">
        <f>IF('Gas Inputs - Gross'!A22="","",'Gas Inputs - Gross'!A22)</f>
        <v>Total****</v>
      </c>
      <c r="B22" s="129">
        <f>IF(A22="","",INDEX('Gas Inputs'!$T:$T,MATCH($A22,'Gas Inputs'!$A:$A,0)))</f>
        <v>1.1188129203801278</v>
      </c>
      <c r="C22" s="129">
        <f>IF(A22="","",INDEX('Gas Inputs'!$U:$U,MATCH($A22,'Gas Inputs'!$A:$A,0)))</f>
        <v>1.1112902682989412</v>
      </c>
      <c r="D22" s="129">
        <f>IF(A22="","",INDEX('Gas Inputs'!$V:$V,MATCH($A22,'Gas Inputs'!$A:$A,0)))</f>
        <v>4.1314433789612233</v>
      </c>
      <c r="E22" s="129">
        <f>IF(A22="","",INDEX('Gas Inputs'!$W:$W,MATCH($A22,'Gas Inputs'!$A:$A,0)))</f>
        <v>1.230915793360327</v>
      </c>
      <c r="F22" s="129">
        <f>IF(A22="","",INDEX('Gas Inputs'!$X:$X,MATCH($A22,'Gas Inputs'!$A:$A,0)))</f>
        <v>2.0418801031765033</v>
      </c>
      <c r="G22" s="3"/>
    </row>
    <row r="23" spans="1:7" s="13" customFormat="1" ht="14.45" customHeight="1" x14ac:dyDescent="0.25">
      <c r="A23" s="92" t="str">
        <f>IF('Gas Inputs - Gross'!A23="","",'Gas Inputs - Gross'!A23)</f>
        <v/>
      </c>
      <c r="B23" s="41" t="str">
        <f>IF(A23="","",INDEX('Gas Inputs'!$T:$T,MATCH($A23,'Gas Inputs'!$A:$A,0)))</f>
        <v/>
      </c>
      <c r="C23" s="41" t="str">
        <f>IF(A23="","",INDEX('Gas Inputs'!$U:$U,MATCH($A23,'Gas Inputs'!$A:$A,0)))</f>
        <v/>
      </c>
      <c r="D23" s="41" t="str">
        <f>IF(A23="","",INDEX('Gas Inputs'!$V:$V,MATCH($A23,'Gas Inputs'!$A:$A,0)))</f>
        <v/>
      </c>
      <c r="E23" s="41" t="str">
        <f>IF(A23="","",INDEX('Gas Inputs'!$W:$W,MATCH($A23,'Gas Inputs'!$A:$A,0)))</f>
        <v/>
      </c>
      <c r="F23" s="41" t="str">
        <f>IF(A23="","",INDEX('Gas Inputs'!$X:$X,MATCH($A23,'Gas Inputs'!$A:$A,0)))</f>
        <v/>
      </c>
      <c r="G23" s="3"/>
    </row>
    <row r="24" spans="1:7" s="13" customFormat="1" ht="14.45" customHeight="1" x14ac:dyDescent="0.25">
      <c r="A24" s="92" t="str">
        <f>IF('Gas Inputs - Gross'!A24="","",'Gas Inputs - Gross'!A24)</f>
        <v/>
      </c>
      <c r="B24" s="41" t="str">
        <f>IF(A24="","",INDEX('Gas Inputs'!$T:$T,MATCH($A24,'Gas Inputs'!$A:$A,0)))</f>
        <v/>
      </c>
      <c r="C24" s="41" t="str">
        <f>IF(A24="","",INDEX('Gas Inputs'!$U:$U,MATCH($A24,'Gas Inputs'!$A:$A,0)))</f>
        <v/>
      </c>
      <c r="D24" s="41" t="str">
        <f>IF(A24="","",INDEX('Gas Inputs'!$V:$V,MATCH($A24,'Gas Inputs'!$A:$A,0)))</f>
        <v/>
      </c>
      <c r="E24" s="41" t="str">
        <f>IF(A24="","",INDEX('Gas Inputs'!$W:$W,MATCH($A24,'Gas Inputs'!$A:$A,0)))</f>
        <v/>
      </c>
      <c r="F24" s="41" t="str">
        <f>IF(A24="","",INDEX('Gas Inputs'!$X:$X,MATCH($A24,'Gas Inputs'!$A:$A,0)))</f>
        <v/>
      </c>
      <c r="G24" s="3"/>
    </row>
    <row r="25" spans="1:7" s="13" customFormat="1" ht="14.45" customHeight="1" x14ac:dyDescent="0.25">
      <c r="A25" s="92" t="s">
        <v>101</v>
      </c>
      <c r="B25" s="41"/>
      <c r="C25" s="41"/>
      <c r="D25" s="41"/>
      <c r="E25" s="41"/>
      <c r="F25" s="41"/>
      <c r="G25" s="3"/>
    </row>
    <row r="26" spans="1:7" ht="14.45" customHeight="1" x14ac:dyDescent="0.25">
      <c r="A26" s="92" t="s">
        <v>102</v>
      </c>
      <c r="B26" s="41"/>
      <c r="C26" s="41"/>
      <c r="D26" s="41"/>
      <c r="E26" s="41"/>
      <c r="F26" s="41"/>
      <c r="G26" s="17"/>
    </row>
    <row r="27" spans="1:7" ht="14.45" customHeight="1" x14ac:dyDescent="0.25">
      <c r="A27" s="92" t="s">
        <v>113</v>
      </c>
      <c r="B27" s="41"/>
      <c r="C27" s="41"/>
      <c r="D27" s="41"/>
      <c r="E27" s="41"/>
      <c r="F27" s="41"/>
      <c r="G27" s="17"/>
    </row>
    <row r="28" spans="1:7" ht="14.45" customHeight="1" x14ac:dyDescent="0.25">
      <c r="A28" s="92" t="s">
        <v>104</v>
      </c>
      <c r="B28" s="41"/>
      <c r="C28" s="41"/>
      <c r="D28" s="41"/>
      <c r="E28" s="41"/>
      <c r="F28" s="41"/>
      <c r="G28" s="17"/>
    </row>
    <row r="29" spans="1:7" ht="14.45" customHeight="1" x14ac:dyDescent="0.25">
      <c r="A29" s="92" t="s">
        <v>105</v>
      </c>
      <c r="B29" s="41"/>
      <c r="C29" s="41"/>
      <c r="D29" s="41"/>
      <c r="E29" s="41"/>
      <c r="F29" s="41"/>
      <c r="G29" s="17"/>
    </row>
    <row r="30" spans="1:7" ht="14.45" customHeight="1" x14ac:dyDescent="0.25">
      <c r="A30" s="92" t="s">
        <v>106</v>
      </c>
      <c r="B30" s="41"/>
      <c r="C30" s="41"/>
      <c r="D30" s="41"/>
      <c r="E30" s="41"/>
      <c r="F30" s="41"/>
      <c r="G30" s="17"/>
    </row>
    <row r="31" spans="1:7" ht="14.45" customHeight="1" x14ac:dyDescent="0.25">
      <c r="A31" s="92" t="s">
        <v>107</v>
      </c>
      <c r="B31" s="41"/>
      <c r="C31" s="41"/>
      <c r="D31" s="41"/>
      <c r="E31" s="41"/>
      <c r="F31" s="41"/>
      <c r="G31" s="17"/>
    </row>
    <row r="32" spans="1:7" ht="14.45" customHeight="1" x14ac:dyDescent="0.25">
      <c r="A32" s="92" t="s">
        <v>108</v>
      </c>
      <c r="B32" s="41"/>
      <c r="C32" s="41"/>
      <c r="D32" s="41"/>
      <c r="E32" s="41"/>
      <c r="F32" s="41"/>
      <c r="G32" s="17"/>
    </row>
    <row r="33" spans="1:7" ht="14.45" customHeight="1" x14ac:dyDescent="0.25">
      <c r="A33" s="92" t="s">
        <v>109</v>
      </c>
      <c r="B33" s="41"/>
      <c r="C33" s="41"/>
      <c r="D33" s="41"/>
      <c r="E33" s="41"/>
      <c r="F33" s="41"/>
      <c r="G33" s="17"/>
    </row>
    <row r="34" spans="1:7" ht="14.45" customHeight="1" x14ac:dyDescent="0.25">
      <c r="A34" s="92" t="s">
        <v>110</v>
      </c>
      <c r="B34" s="41"/>
      <c r="C34" s="41"/>
      <c r="D34" s="41"/>
      <c r="E34" s="41"/>
      <c r="F34" s="41"/>
      <c r="G34" s="17"/>
    </row>
    <row r="35" spans="1:7" ht="14.45" customHeight="1" x14ac:dyDescent="0.25">
      <c r="A35" s="92" t="s">
        <v>111</v>
      </c>
      <c r="B35" s="41"/>
      <c r="C35" s="41"/>
      <c r="D35" s="41"/>
      <c r="E35" s="41"/>
      <c r="F35" s="41"/>
      <c r="G35" s="17"/>
    </row>
    <row r="36" spans="1:7" ht="14.45" customHeight="1" x14ac:dyDescent="0.25">
      <c r="A36" s="92" t="s">
        <v>112</v>
      </c>
      <c r="B36" s="41"/>
      <c r="C36" s="41"/>
      <c r="D36" s="41"/>
      <c r="E36" s="41"/>
      <c r="F36" s="41"/>
      <c r="G36" s="17"/>
    </row>
    <row r="37" spans="1:7" ht="14.45" customHeight="1" x14ac:dyDescent="0.25">
      <c r="A37" s="92" t="str">
        <f>IF('Gas Inputs - Gross'!A37="","",'Gas Inputs - Gross'!A37)</f>
        <v/>
      </c>
      <c r="B37" s="41" t="str">
        <f>IF(A37="","",INDEX('Gas Inputs'!$T:$T,MATCH($A37,'Gas Inputs'!$A:$A,0)))</f>
        <v/>
      </c>
      <c r="C37" s="41" t="str">
        <f>IF(A37="","",INDEX('Gas Inputs'!$U:$U,MATCH($A37,'Gas Inputs'!$A:$A,0)))</f>
        <v/>
      </c>
      <c r="D37" s="41" t="str">
        <f>IF(A37="","",INDEX('Gas Inputs'!$V:$V,MATCH($A37,'Gas Inputs'!$A:$A,0)))</f>
        <v/>
      </c>
      <c r="E37" s="41" t="str">
        <f>IF(A37="","",INDEX('Gas Inputs'!$W:$W,MATCH($A37,'Gas Inputs'!$A:$A,0)))</f>
        <v/>
      </c>
      <c r="F37" s="41" t="str">
        <f>IF(A37="","",INDEX('Gas Inputs'!$X:$X,MATCH($A37,'Gas Inputs'!$A:$A,0)))</f>
        <v/>
      </c>
      <c r="G37" s="17"/>
    </row>
    <row r="38" spans="1:7" ht="14.45" customHeight="1" x14ac:dyDescent="0.25">
      <c r="A38" s="92" t="str">
        <f>IF('Gas Inputs - Gross'!A38="","",'Gas Inputs - Gross'!A38)</f>
        <v/>
      </c>
      <c r="B38" s="41" t="str">
        <f>IF(A38="","",INDEX('Gas Inputs'!$T:$T,MATCH($A38,'Gas Inputs'!$A:$A,0)))</f>
        <v/>
      </c>
      <c r="C38" s="41" t="str">
        <f>IF(A38="","",INDEX('Gas Inputs'!$U:$U,MATCH($A38,'Gas Inputs'!$A:$A,0)))</f>
        <v/>
      </c>
      <c r="D38" s="41" t="str">
        <f>IF(A38="","",INDEX('Gas Inputs'!$V:$V,MATCH($A38,'Gas Inputs'!$A:$A,0)))</f>
        <v/>
      </c>
      <c r="E38" s="41" t="str">
        <f>IF(A38="","",INDEX('Gas Inputs'!$W:$W,MATCH($A38,'Gas Inputs'!$A:$A,0)))</f>
        <v/>
      </c>
      <c r="F38" s="41" t="str">
        <f>IF(A38="","",INDEX('Gas Inputs'!$X:$X,MATCH($A38,'Gas Inputs'!$A:$A,0)))</f>
        <v/>
      </c>
      <c r="G38" s="17"/>
    </row>
    <row r="39" spans="1:7" ht="14.45" customHeight="1" x14ac:dyDescent="0.25">
      <c r="A39" s="92" t="str">
        <f>IF('Gas Inputs - Gross'!A39="","",'Gas Inputs - Gross'!A39)</f>
        <v/>
      </c>
      <c r="B39" s="41" t="str">
        <f>IF(A39="","",INDEX('Gas Inputs'!$T:$T,MATCH($A39,'Gas Inputs'!$A:$A,0)))</f>
        <v/>
      </c>
      <c r="C39" s="41" t="str">
        <f>IF(A39="","",INDEX('Gas Inputs'!$U:$U,MATCH($A39,'Gas Inputs'!$A:$A,0)))</f>
        <v/>
      </c>
      <c r="D39" s="41" t="str">
        <f>IF(A39="","",INDEX('Gas Inputs'!$V:$V,MATCH($A39,'Gas Inputs'!$A:$A,0)))</f>
        <v/>
      </c>
      <c r="E39" s="41" t="str">
        <f>IF(A39="","",INDEX('Gas Inputs'!$W:$W,MATCH($A39,'Gas Inputs'!$A:$A,0)))</f>
        <v/>
      </c>
      <c r="F39" s="41" t="str">
        <f>IF(A39="","",INDEX('Gas Inputs'!$X:$X,MATCH($A39,'Gas Inputs'!$A:$A,0)))</f>
        <v/>
      </c>
      <c r="G39" s="17"/>
    </row>
    <row r="40" spans="1:7" ht="14.45" customHeight="1" x14ac:dyDescent="0.25">
      <c r="A40" s="92" t="str">
        <f>IF('Gas Inputs - Gross'!A40="","",'Gas Inputs - Gross'!A40)</f>
        <v/>
      </c>
      <c r="B40" s="41" t="str">
        <f>IF(A40="","",INDEX('Gas Inputs'!$T:$T,MATCH($A40,'Gas Inputs'!$A:$A,0)))</f>
        <v/>
      </c>
      <c r="C40" s="41" t="str">
        <f>IF(A40="","",INDEX('Gas Inputs'!$U:$U,MATCH($A40,'Gas Inputs'!$A:$A,0)))</f>
        <v/>
      </c>
      <c r="D40" s="41" t="str">
        <f>IF(A40="","",INDEX('Gas Inputs'!$V:$V,MATCH($A40,'Gas Inputs'!$A:$A,0)))</f>
        <v/>
      </c>
      <c r="E40" s="41" t="str">
        <f>IF(A40="","",INDEX('Gas Inputs'!$W:$W,MATCH($A40,'Gas Inputs'!$A:$A,0)))</f>
        <v/>
      </c>
      <c r="F40" s="41" t="str">
        <f>IF(A40="","",INDEX('Gas Inputs'!$X:$X,MATCH($A40,'Gas Inputs'!$A:$A,0)))</f>
        <v/>
      </c>
      <c r="G40" s="17"/>
    </row>
    <row r="41" spans="1:7" ht="14.45" customHeight="1" x14ac:dyDescent="0.25">
      <c r="A41" s="92" t="str">
        <f>IF('Gas Inputs - Gross'!A41="","",'Gas Inputs - Gross'!A41)</f>
        <v/>
      </c>
      <c r="B41" s="41" t="str">
        <f>IF(A41="","",INDEX('Gas Inputs'!$T:$T,MATCH($A41,'Gas Inputs'!$A:$A,0)))</f>
        <v/>
      </c>
      <c r="C41" s="41" t="str">
        <f>IF(A41="","",INDEX('Gas Inputs'!$U:$U,MATCH($A41,'Gas Inputs'!$A:$A,0)))</f>
        <v/>
      </c>
      <c r="D41" s="41" t="str">
        <f>IF(A41="","",INDEX('Gas Inputs'!$V:$V,MATCH($A41,'Gas Inputs'!$A:$A,0)))</f>
        <v/>
      </c>
      <c r="E41" s="41" t="str">
        <f>IF(A41="","",INDEX('Gas Inputs'!$W:$W,MATCH($A41,'Gas Inputs'!$A:$A,0)))</f>
        <v/>
      </c>
      <c r="F41" s="41" t="str">
        <f>IF(A41="","",INDEX('Gas Inputs'!$X:$X,MATCH($A41,'Gas Inputs'!$A:$A,0)))</f>
        <v/>
      </c>
      <c r="G41" s="17"/>
    </row>
    <row r="42" spans="1:7" ht="14.45" customHeight="1" x14ac:dyDescent="0.25">
      <c r="A42" s="92" t="str">
        <f>IF('Gas Inputs - Gross'!A42="","",'Gas Inputs - Gross'!A42)</f>
        <v/>
      </c>
      <c r="B42" s="41" t="str">
        <f>IF(A42="","",INDEX('Gas Inputs'!$T:$T,MATCH($A42,'Gas Inputs'!$A:$A,0)))</f>
        <v/>
      </c>
      <c r="C42" s="41" t="str">
        <f>IF(A42="","",INDEX('Gas Inputs'!$U:$U,MATCH($A42,'Gas Inputs'!$A:$A,0)))</f>
        <v/>
      </c>
      <c r="D42" s="41" t="str">
        <f>IF(A42="","",INDEX('Gas Inputs'!$V:$V,MATCH($A42,'Gas Inputs'!$A:$A,0)))</f>
        <v/>
      </c>
      <c r="E42" s="41" t="str">
        <f>IF(A42="","",INDEX('Gas Inputs'!$W:$W,MATCH($A42,'Gas Inputs'!$A:$A,0)))</f>
        <v/>
      </c>
      <c r="F42" s="41" t="str">
        <f>IF(A42="","",INDEX('Gas Inputs'!$X:$X,MATCH($A42,'Gas Inputs'!$A:$A,0)))</f>
        <v/>
      </c>
      <c r="G42" s="17"/>
    </row>
    <row r="43" spans="1:7" ht="14.45" customHeight="1" x14ac:dyDescent="0.25">
      <c r="A43" s="92" t="str">
        <f>IF('Gas Inputs - Gross'!A43="","",'Gas Inputs - Gross'!A43)</f>
        <v/>
      </c>
      <c r="B43" s="41" t="str">
        <f>IF(A43="","",INDEX('Gas Inputs'!$T:$T,MATCH($A43,'Gas Inputs'!$A:$A,0)))</f>
        <v/>
      </c>
      <c r="C43" s="41" t="str">
        <f>IF(A43="","",INDEX('Gas Inputs'!$U:$U,MATCH($A43,'Gas Inputs'!$A:$A,0)))</f>
        <v/>
      </c>
      <c r="D43" s="41" t="str">
        <f>IF(A43="","",INDEX('Gas Inputs'!$V:$V,MATCH($A43,'Gas Inputs'!$A:$A,0)))</f>
        <v/>
      </c>
      <c r="E43" s="41" t="str">
        <f>IF(A43="","",INDEX('Gas Inputs'!$W:$W,MATCH($A43,'Gas Inputs'!$A:$A,0)))</f>
        <v/>
      </c>
      <c r="F43" s="41" t="str">
        <f>IF(A43="","",INDEX('Gas Inputs'!$X:$X,MATCH($A43,'Gas Inputs'!$A:$A,0)))</f>
        <v/>
      </c>
      <c r="G43" s="17"/>
    </row>
    <row r="44" spans="1:7" ht="14.45" customHeight="1" x14ac:dyDescent="0.25">
      <c r="A44" s="92" t="str">
        <f>IF('Gas Inputs - Gross'!A44="","",'Gas Inputs - Gross'!A44)</f>
        <v/>
      </c>
      <c r="B44" s="41" t="str">
        <f>IF(A44="","",INDEX('Gas Inputs'!$T:$T,MATCH($A44,'Gas Inputs'!$A:$A,0)))</f>
        <v/>
      </c>
      <c r="C44" s="41" t="str">
        <f>IF(A44="","",INDEX('Gas Inputs'!$U:$U,MATCH($A44,'Gas Inputs'!$A:$A,0)))</f>
        <v/>
      </c>
      <c r="D44" s="41" t="str">
        <f>IF(A44="","",INDEX('Gas Inputs'!$V:$V,MATCH($A44,'Gas Inputs'!$A:$A,0)))</f>
        <v/>
      </c>
      <c r="E44" s="41" t="str">
        <f>IF(A44="","",INDEX('Gas Inputs'!$W:$W,MATCH($A44,'Gas Inputs'!$A:$A,0)))</f>
        <v/>
      </c>
      <c r="F44" s="41" t="str">
        <f>IF(A44="","",INDEX('Gas Inputs'!$X:$X,MATCH($A44,'Gas Inputs'!$A:$A,0)))</f>
        <v/>
      </c>
      <c r="G44" s="17"/>
    </row>
    <row r="45" spans="1:7" ht="14.45" customHeight="1" x14ac:dyDescent="0.25">
      <c r="A45" s="92" t="str">
        <f>IF('Gas Inputs - Gross'!A45="","",'Gas Inputs - Gross'!A45)</f>
        <v/>
      </c>
      <c r="B45" s="41" t="str">
        <f>IF(A45="","",INDEX('Gas Inputs'!$T:$T,MATCH($A45,'Gas Inputs'!$A:$A,0)))</f>
        <v/>
      </c>
      <c r="C45" s="41" t="str">
        <f>IF(A45="","",INDEX('Gas Inputs'!$U:$U,MATCH($A45,'Gas Inputs'!$A:$A,0)))</f>
        <v/>
      </c>
      <c r="D45" s="41" t="str">
        <f>IF(A45="","",INDEX('Gas Inputs'!$V:$V,MATCH($A45,'Gas Inputs'!$A:$A,0)))</f>
        <v/>
      </c>
      <c r="E45" s="41" t="str">
        <f>IF(A45="","",INDEX('Gas Inputs'!$W:$W,MATCH($A45,'Gas Inputs'!$A:$A,0)))</f>
        <v/>
      </c>
      <c r="F45" s="41" t="str">
        <f>IF(A45="","",INDEX('Gas Inputs'!$X:$X,MATCH($A45,'Gas Inputs'!$A:$A,0)))</f>
        <v/>
      </c>
      <c r="G45" s="17"/>
    </row>
    <row r="46" spans="1:7" ht="14.45" customHeight="1" x14ac:dyDescent="0.25">
      <c r="A46" s="92" t="str">
        <f>IF('Gas Inputs - Gross'!A46="","",'Gas Inputs - Gross'!A46)</f>
        <v/>
      </c>
      <c r="B46" s="41" t="str">
        <f>IF(A46="","",INDEX('Gas Inputs'!$T:$T,MATCH($A46,'Gas Inputs'!$A:$A,0)))</f>
        <v/>
      </c>
      <c r="C46" s="41" t="str">
        <f>IF(A46="","",INDEX('Gas Inputs'!$U:$U,MATCH($A46,'Gas Inputs'!$A:$A,0)))</f>
        <v/>
      </c>
      <c r="D46" s="41" t="str">
        <f>IF(A46="","",INDEX('Gas Inputs'!$V:$V,MATCH($A46,'Gas Inputs'!$A:$A,0)))</f>
        <v/>
      </c>
      <c r="E46" s="41" t="str">
        <f>IF(A46="","",INDEX('Gas Inputs'!$W:$W,MATCH($A46,'Gas Inputs'!$A:$A,0)))</f>
        <v/>
      </c>
      <c r="F46" s="41" t="str">
        <f>IF(A46="","",INDEX('Gas Inputs'!$X:$X,MATCH($A46,'Gas Inputs'!$A:$A,0)))</f>
        <v/>
      </c>
      <c r="G46" s="17"/>
    </row>
    <row r="47" spans="1:7" ht="14.45" customHeight="1" x14ac:dyDescent="0.25">
      <c r="A47" s="92" t="str">
        <f>IF('Gas Inputs - Gross'!A47="","",'Gas Inputs - Gross'!A47)</f>
        <v/>
      </c>
      <c r="B47" s="41" t="str">
        <f>IF(A47="","",INDEX('Gas Inputs'!$T:$T,MATCH($A47,'Gas Inputs'!$A:$A,0)))</f>
        <v/>
      </c>
      <c r="C47" s="41" t="str">
        <f>IF(A47="","",INDEX('Gas Inputs'!$U:$U,MATCH($A47,'Gas Inputs'!$A:$A,0)))</f>
        <v/>
      </c>
      <c r="D47" s="41" t="str">
        <f>IF(A47="","",INDEX('Gas Inputs'!$V:$V,MATCH($A47,'Gas Inputs'!$A:$A,0)))</f>
        <v/>
      </c>
      <c r="E47" s="41" t="str">
        <f>IF(A47="","",INDEX('Gas Inputs'!$W:$W,MATCH($A47,'Gas Inputs'!$A:$A,0)))</f>
        <v/>
      </c>
      <c r="F47" s="41" t="str">
        <f>IF(A47="","",INDEX('Gas Inputs'!$X:$X,MATCH($A47,'Gas Inputs'!$A:$A,0)))</f>
        <v/>
      </c>
      <c r="G47" s="17"/>
    </row>
    <row r="48" spans="1:7" ht="14.45" customHeight="1" x14ac:dyDescent="0.25">
      <c r="A48" s="92" t="str">
        <f>IF('Gas Inputs - Gross'!A48="","",'Gas Inputs - Gross'!A48)</f>
        <v/>
      </c>
      <c r="B48" s="41" t="str">
        <f>IF(A48="","",INDEX('Gas Inputs'!$T:$T,MATCH($A48,'Gas Inputs'!$A:$A,0)))</f>
        <v/>
      </c>
      <c r="C48" s="41" t="str">
        <f>IF(A48="","",INDEX('Gas Inputs'!$U:$U,MATCH($A48,'Gas Inputs'!$A:$A,0)))</f>
        <v/>
      </c>
      <c r="D48" s="41" t="str">
        <f>IF(A48="","",INDEX('Gas Inputs'!$V:$V,MATCH($A48,'Gas Inputs'!$A:$A,0)))</f>
        <v/>
      </c>
      <c r="E48" s="41" t="str">
        <f>IF(A48="","",INDEX('Gas Inputs'!$W:$W,MATCH($A48,'Gas Inputs'!$A:$A,0)))</f>
        <v/>
      </c>
      <c r="F48" s="41" t="str">
        <f>IF(A48="","",INDEX('Gas Inputs'!$X:$X,MATCH($A48,'Gas Inputs'!$A:$A,0)))</f>
        <v/>
      </c>
      <c r="G48" s="17"/>
    </row>
    <row r="49" spans="1:7" ht="14.45" customHeight="1" x14ac:dyDescent="0.25">
      <c r="A49" s="92" t="str">
        <f>IF('Gas Inputs - Gross'!A49="","",'Gas Inputs - Gross'!A49)</f>
        <v/>
      </c>
      <c r="B49" s="41" t="str">
        <f>IF(A49="","",INDEX('Gas Inputs'!$T:$T,MATCH($A49,'Gas Inputs'!$A:$A,0)))</f>
        <v/>
      </c>
      <c r="C49" s="41" t="str">
        <f>IF(A49="","",INDEX('Gas Inputs'!$U:$U,MATCH($A49,'Gas Inputs'!$A:$A,0)))</f>
        <v/>
      </c>
      <c r="D49" s="41" t="str">
        <f>IF(A49="","",INDEX('Gas Inputs'!$V:$V,MATCH($A49,'Gas Inputs'!$A:$A,0)))</f>
        <v/>
      </c>
      <c r="E49" s="41" t="str">
        <f>IF(A49="","",INDEX('Gas Inputs'!$W:$W,MATCH($A49,'Gas Inputs'!$A:$A,0)))</f>
        <v/>
      </c>
      <c r="F49" s="41" t="str">
        <f>IF(A49="","",INDEX('Gas Inputs'!$X:$X,MATCH($A49,'Gas Inputs'!$A:$A,0)))</f>
        <v/>
      </c>
      <c r="G49" s="17"/>
    </row>
    <row r="50" spans="1:7" ht="14.45" customHeight="1" x14ac:dyDescent="0.25">
      <c r="A50" s="92" t="str">
        <f>IF('Gas Inputs - Gross'!A50="","",'Gas Inputs - Gross'!A50)</f>
        <v/>
      </c>
      <c r="B50" s="41" t="str">
        <f>IF(A50="","",INDEX('Gas Inputs'!$T:$T,MATCH($A50,'Gas Inputs'!$A:$A,0)))</f>
        <v/>
      </c>
      <c r="C50" s="41" t="str">
        <f>IF(A50="","",INDEX('Gas Inputs'!$U:$U,MATCH($A50,'Gas Inputs'!$A:$A,0)))</f>
        <v/>
      </c>
      <c r="D50" s="41" t="str">
        <f>IF(A50="","",INDEX('Gas Inputs'!$V:$V,MATCH($A50,'Gas Inputs'!$A:$A,0)))</f>
        <v/>
      </c>
      <c r="E50" s="41" t="str">
        <f>IF(A50="","",INDEX('Gas Inputs'!$W:$W,MATCH($A50,'Gas Inputs'!$A:$A,0)))</f>
        <v/>
      </c>
      <c r="F50" s="41" t="str">
        <f>IF(A50="","",INDEX('Gas Inputs'!$X:$X,MATCH($A50,'Gas Inputs'!$A:$A,0)))</f>
        <v/>
      </c>
      <c r="G50" s="17"/>
    </row>
    <row r="51" spans="1:7" ht="14.45" customHeight="1" x14ac:dyDescent="0.25">
      <c r="A51" s="92" t="str">
        <f>IF('Gas Inputs - Gross'!A51="","",'Gas Inputs - Gross'!A51)</f>
        <v/>
      </c>
      <c r="B51" s="41" t="str">
        <f>IF(A51="","",INDEX('Gas Inputs'!$T:$T,MATCH($A51,'Gas Inputs'!$A:$A,0)))</f>
        <v/>
      </c>
      <c r="C51" s="41" t="str">
        <f>IF(A51="","",INDEX('Gas Inputs'!$U:$U,MATCH($A51,'Gas Inputs'!$A:$A,0)))</f>
        <v/>
      </c>
      <c r="D51" s="41" t="str">
        <f>IF(A51="","",INDEX('Gas Inputs'!$V:$V,MATCH($A51,'Gas Inputs'!$A:$A,0)))</f>
        <v/>
      </c>
      <c r="E51" s="41" t="str">
        <f>IF(A51="","",INDEX('Gas Inputs'!$W:$W,MATCH($A51,'Gas Inputs'!$A:$A,0)))</f>
        <v/>
      </c>
      <c r="F51" s="41" t="str">
        <f>IF(A51="","",INDEX('Gas Inputs'!$X:$X,MATCH($A51,'Gas Inputs'!$A:$A,0)))</f>
        <v/>
      </c>
      <c r="G51" s="17"/>
    </row>
    <row r="52" spans="1:7" ht="14.45" customHeight="1" x14ac:dyDescent="0.25">
      <c r="A52" s="92" t="str">
        <f>IF('Gas Inputs - Gross'!A52="","",'Gas Inputs - Gross'!A52)</f>
        <v/>
      </c>
      <c r="B52" s="41" t="str">
        <f>IF(A52="","",INDEX('Gas Inputs'!$T:$T,MATCH($A52,'Gas Inputs'!$A:$A,0)))</f>
        <v/>
      </c>
      <c r="C52" s="41" t="str">
        <f>IF(A52="","",INDEX('Gas Inputs'!$U:$U,MATCH($A52,'Gas Inputs'!$A:$A,0)))</f>
        <v/>
      </c>
      <c r="D52" s="41" t="str">
        <f>IF(A52="","",INDEX('Gas Inputs'!$V:$V,MATCH($A52,'Gas Inputs'!$A:$A,0)))</f>
        <v/>
      </c>
      <c r="E52" s="41" t="str">
        <f>IF(A52="","",INDEX('Gas Inputs'!$W:$W,MATCH($A52,'Gas Inputs'!$A:$A,0)))</f>
        <v/>
      </c>
      <c r="F52" s="41" t="str">
        <f>IF(A52="","",INDEX('Gas Inputs'!$X:$X,MATCH($A52,'Gas Inputs'!$A:$A,0)))</f>
        <v/>
      </c>
      <c r="G52" s="17"/>
    </row>
    <row r="53" spans="1:7" x14ac:dyDescent="0.25">
      <c r="A53" s="98"/>
      <c r="G53" s="17"/>
    </row>
    <row r="54" spans="1:7" x14ac:dyDescent="0.25">
      <c r="A54" s="98"/>
      <c r="G54" s="17"/>
    </row>
    <row r="55" spans="1:7" x14ac:dyDescent="0.25">
      <c r="G55" s="17"/>
    </row>
    <row r="56" spans="1:7" x14ac:dyDescent="0.25">
      <c r="G56" s="17"/>
    </row>
    <row r="57" spans="1:7" x14ac:dyDescent="0.25">
      <c r="G57" s="17"/>
    </row>
    <row r="58" spans="1:7" x14ac:dyDescent="0.25">
      <c r="G58" s="17"/>
    </row>
    <row r="59" spans="1:7" x14ac:dyDescent="0.25">
      <c r="G59" s="17"/>
    </row>
    <row r="60" spans="1:7" x14ac:dyDescent="0.25">
      <c r="G60" s="17"/>
    </row>
    <row r="61" spans="1:7" x14ac:dyDescent="0.25">
      <c r="G61" s="17"/>
    </row>
    <row r="62" spans="1:7" x14ac:dyDescent="0.25">
      <c r="G62" s="17"/>
    </row>
    <row r="63" spans="1:7" x14ac:dyDescent="0.25">
      <c r="G63" s="17"/>
    </row>
    <row r="64" spans="1:7" x14ac:dyDescent="0.25">
      <c r="G64" s="17"/>
    </row>
    <row r="65" spans="7:7" x14ac:dyDescent="0.25">
      <c r="G65" s="17"/>
    </row>
    <row r="66" spans="7:7" x14ac:dyDescent="0.25">
      <c r="G66" s="17"/>
    </row>
    <row r="67" spans="7:7" x14ac:dyDescent="0.25">
      <c r="G67" s="17"/>
    </row>
    <row r="68" spans="7:7" x14ac:dyDescent="0.25">
      <c r="G68" s="17"/>
    </row>
    <row r="69" spans="7:7" x14ac:dyDescent="0.25">
      <c r="G69" s="17"/>
    </row>
    <row r="70" spans="7:7" x14ac:dyDescent="0.25">
      <c r="G70" s="17"/>
    </row>
    <row r="71" spans="7:7" x14ac:dyDescent="0.25">
      <c r="G71" s="17"/>
    </row>
    <row r="72" spans="7:7" x14ac:dyDescent="0.25">
      <c r="G72" s="17"/>
    </row>
    <row r="73" spans="7:7" x14ac:dyDescent="0.25">
      <c r="G73" s="17"/>
    </row>
    <row r="74" spans="7:7" x14ac:dyDescent="0.25">
      <c r="G74" s="17"/>
    </row>
    <row r="75" spans="7:7" x14ac:dyDescent="0.25">
      <c r="G75" s="17"/>
    </row>
    <row r="76" spans="7:7" x14ac:dyDescent="0.25">
      <c r="G76" s="17"/>
    </row>
    <row r="77" spans="7:7" x14ac:dyDescent="0.25">
      <c r="G77" s="17"/>
    </row>
    <row r="78" spans="7:7" x14ac:dyDescent="0.25">
      <c r="G78" s="17"/>
    </row>
    <row r="79" spans="7:7" x14ac:dyDescent="0.25">
      <c r="G79" s="17"/>
    </row>
  </sheetData>
  <mergeCells count="3">
    <mergeCell ref="A2:F2"/>
    <mergeCell ref="A3:F3"/>
    <mergeCell ref="A4:F4"/>
  </mergeCells>
  <conditionalFormatting sqref="A9:F10 A12:F14 A16:F52">
    <cfRule type="expression" dxfId="36" priority="3">
      <formula>$A9="Total"</formula>
    </cfRule>
  </conditionalFormatting>
  <conditionalFormatting sqref="A11:F11">
    <cfRule type="expression" dxfId="35" priority="2">
      <formula>$A11="Total"</formula>
    </cfRule>
  </conditionalFormatting>
  <conditionalFormatting sqref="A15:F15">
    <cfRule type="expression" dxfId="34" priority="1">
      <formula>$A15="Total"</formula>
    </cfRule>
  </conditionalFormatting>
  <printOptions horizontalCentered="1" verticalCentered="1"/>
  <pageMargins left="0.7" right="0.7" top="0.75" bottom="0.75" header="0.3" footer="0.3"/>
  <pageSetup orientation="landscape" r:id="rId1"/>
  <headerFooter scaleWithDoc="0">
    <oddHeader>&amp;R2020 Exhibit E
Summary Cost Benefit Results by Program
EEP-2018-0002</oddHeader>
    <oddFooter>&amp;L&amp;10&amp;A&amp;C&amp;10Page &amp;P of &amp;N&amp;R&amp;10&amp;F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2:P52"/>
  <sheetViews>
    <sheetView tabSelected="1" view="pageLayout" zoomScale="80" zoomScaleNormal="100" zoomScalePageLayoutView="80" workbookViewId="0">
      <selection activeCell="A18" sqref="A18:T214"/>
    </sheetView>
  </sheetViews>
  <sheetFormatPr defaultRowHeight="15" outlineLevelCol="1" x14ac:dyDescent="0.25"/>
  <cols>
    <col min="1" max="1" bestFit="true" customWidth="true" width="45.85546875" collapsed="false"/>
    <col min="2" max="2" customWidth="true" width="15.0" collapsed="false"/>
    <col min="3" max="6" customWidth="true" width="13.28515625" collapsed="false"/>
    <col min="7" max="7" customWidth="true" width="17.85546875" collapsed="false"/>
    <col min="8" max="8" customWidth="true" width="17.140625" collapsed="false"/>
    <col min="9" max="11" customWidth="true" width="13.85546875" collapsed="false"/>
    <col min="12" max="15" customWidth="true" hidden="true" style="34" width="12.85546875" outlineLevel="1" collapsed="false"/>
    <col min="16" max="16" customWidth="true" hidden="true" style="34" width="9.140625" outlineLevel="1" collapsed="false"/>
    <col min="17" max="17" width="9.140625" collapsed="true"/>
  </cols>
  <sheetData>
    <row r="2" spans="1:16" s="77" customFormat="1" ht="15.6" customHeight="1" x14ac:dyDescent="0.25">
      <c r="A2" s="132" t="s">
        <v>16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33"/>
      <c r="M2" s="33"/>
      <c r="N2" s="33"/>
      <c r="O2" s="87"/>
      <c r="P2" s="87"/>
    </row>
    <row r="3" spans="1:16" s="77" customFormat="1" ht="15.6" customHeight="1" x14ac:dyDescent="0.25">
      <c r="A3" s="132" t="str">
        <f>'Total Ratios'!A3:F3</f>
        <v>2020 Iowa Energy Efficiency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33"/>
      <c r="M3" s="33"/>
      <c r="N3" s="33"/>
      <c r="O3" s="87"/>
      <c r="P3" s="87"/>
    </row>
    <row r="4" spans="1:16" s="77" customFormat="1" ht="15.6" customHeight="1" x14ac:dyDescent="0.25">
      <c r="A4" s="132" t="str">
        <f>'Electric Inputs - Gross'!M2&amp;"Benefit/Cost Input Data - Total (Gas and Electric Non-Curtailment)"</f>
        <v>Benefit/Cost Input Data - Total (Gas and Electric Non-Curtailment)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33"/>
      <c r="M4" s="33"/>
      <c r="N4" s="33"/>
      <c r="O4" s="87"/>
      <c r="P4" s="87"/>
    </row>
    <row r="5" spans="1:16" x14ac:dyDescent="0.25"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6" ht="14.45" customHeight="1" x14ac:dyDescent="0.25">
      <c r="B6" s="88"/>
      <c r="C6" s="88"/>
      <c r="D6" s="88"/>
      <c r="E6" s="88"/>
      <c r="F6" s="88"/>
      <c r="G6" s="89" t="s">
        <v>6</v>
      </c>
      <c r="H6" s="89" t="s">
        <v>6</v>
      </c>
      <c r="I6" s="89"/>
      <c r="J6" s="89"/>
      <c r="K6" s="88"/>
    </row>
    <row r="7" spans="1:16" ht="14.45" customHeight="1" x14ac:dyDescent="0.25">
      <c r="B7" s="88"/>
      <c r="C7" s="88"/>
      <c r="D7" s="88"/>
      <c r="E7" s="88"/>
      <c r="F7" s="89" t="s">
        <v>2</v>
      </c>
      <c r="G7" s="89" t="s">
        <v>7</v>
      </c>
      <c r="H7" s="89" t="s">
        <v>7</v>
      </c>
      <c r="I7" s="89" t="s">
        <v>24</v>
      </c>
      <c r="J7" s="89" t="s">
        <v>24</v>
      </c>
      <c r="K7" s="88"/>
      <c r="L7" s="32"/>
      <c r="M7" s="32" t="s">
        <v>19</v>
      </c>
      <c r="N7" s="32"/>
      <c r="O7" s="32" t="s">
        <v>15</v>
      </c>
      <c r="P7" s="32"/>
    </row>
    <row r="8" spans="1:16" ht="14.45" customHeight="1" x14ac:dyDescent="0.25">
      <c r="A8" s="13"/>
      <c r="B8" s="91" t="s">
        <v>4</v>
      </c>
      <c r="C8" s="89" t="s">
        <v>0</v>
      </c>
      <c r="D8" s="89" t="s">
        <v>13</v>
      </c>
      <c r="E8" s="89" t="s">
        <v>26</v>
      </c>
      <c r="F8" s="89" t="s">
        <v>3</v>
      </c>
      <c r="G8" s="89" t="s">
        <v>5</v>
      </c>
      <c r="H8" s="89" t="s">
        <v>5</v>
      </c>
      <c r="I8" s="89" t="s">
        <v>25</v>
      </c>
      <c r="J8" s="89" t="s">
        <v>25</v>
      </c>
      <c r="K8" s="89" t="s">
        <v>10</v>
      </c>
      <c r="L8" s="32" t="s">
        <v>17</v>
      </c>
      <c r="M8" s="32" t="s">
        <v>20</v>
      </c>
      <c r="N8" s="32" t="s">
        <v>21</v>
      </c>
      <c r="O8" s="32" t="s">
        <v>22</v>
      </c>
      <c r="P8" s="32" t="s">
        <v>23</v>
      </c>
    </row>
    <row r="9" spans="1:16" ht="14.45" customHeight="1" x14ac:dyDescent="0.25">
      <c r="A9" s="4" t="s">
        <v>14</v>
      </c>
      <c r="B9" s="90" t="s">
        <v>5</v>
      </c>
      <c r="C9" s="90" t="s">
        <v>12</v>
      </c>
      <c r="D9" s="90" t="s">
        <v>1</v>
      </c>
      <c r="E9" s="90" t="s">
        <v>27</v>
      </c>
      <c r="F9" s="90" t="s">
        <v>8</v>
      </c>
      <c r="G9" s="90" t="s">
        <v>8</v>
      </c>
      <c r="H9" s="90" t="s">
        <v>9</v>
      </c>
      <c r="I9" s="90" t="s">
        <v>8</v>
      </c>
      <c r="J9" s="90" t="s">
        <v>9</v>
      </c>
      <c r="K9" s="90" t="s">
        <v>11</v>
      </c>
      <c r="L9" s="32" t="s">
        <v>38</v>
      </c>
      <c r="M9" s="32" t="s">
        <v>38</v>
      </c>
      <c r="N9" s="32" t="s">
        <v>38</v>
      </c>
      <c r="O9" s="32" t="s">
        <v>38</v>
      </c>
      <c r="P9" s="32" t="s">
        <v>38</v>
      </c>
    </row>
    <row r="10" spans="1:16" ht="14.45" customHeight="1" x14ac:dyDescent="0.25">
      <c r="A10" s="1" t="s">
        <v>77</v>
      </c>
      <c r="B10" s="26">
        <f>IF(A10="","",_xlfn.IFNA(INDEX('Electric Inputs'!B:B,MATCH($A10,'Electric Inputs'!$A:$A,0)),0)+_xlfn.IFNA(INDEX('Gas Inputs'!B:B,MATCH($A10,'Gas Inputs'!$A:$A,0)),0))</f>
        <v>964469.36922252248</v>
      </c>
      <c r="C10" s="26">
        <f>IF(B10="","",_xlfn.IFNA(INDEX('Electric Inputs'!C:C,MATCH($A10,'Electric Inputs'!$A:$A,0)),0)+_xlfn.IFNA(INDEX('Gas Inputs'!C:C,MATCH($A10,'Gas Inputs'!$A:$A,0)),0))</f>
        <v>3913071.42</v>
      </c>
      <c r="D10" s="26">
        <f>IF(C10="","",_xlfn.IFNA(INDEX('Electric Inputs'!D:D,MATCH($A10,'Electric Inputs'!$A:$A,0)),0)+_xlfn.IFNA(INDEX('Gas Inputs'!D:D,MATCH($A10,'Gas Inputs'!$A:$A,0)),0))</f>
        <v>11812166.200000003</v>
      </c>
      <c r="E10" s="26">
        <f>IF(D10="","",_xlfn.IFNA(INDEX('Electric Inputs'!E:E,MATCH($A10,'Electric Inputs'!$A:$A,0)),0)+_xlfn.IFNA(INDEX('Gas Inputs'!E:E,MATCH($A10,'Gas Inputs'!$A:$A,0)),0))</f>
        <v>0</v>
      </c>
      <c r="F10" s="26">
        <f>IF(E10="","",_xlfn.IFNA(INDEX('Electric Inputs'!F:F,MATCH($A10,'Electric Inputs'!$A:$A,0)),0)+_xlfn.IFNA(INDEX('Gas Inputs'!F:F,MATCH($A10,'Gas Inputs'!$A:$A,0)),0))</f>
        <v>8820156.1071777884</v>
      </c>
      <c r="G10" s="26">
        <f>IF(F10="","",_xlfn.IFNA(INDEX('Electric Inputs'!G:G,MATCH($A10,'Electric Inputs'!$A:$A,0)),0)+_xlfn.IFNA(INDEX('Gas Inputs'!G:G,MATCH($A10,'Gas Inputs'!$A:$A,0)),0))</f>
        <v>11318014.962997302</v>
      </c>
      <c r="H10" s="26">
        <f>IF(G10="","",_xlfn.IFNA(INDEX('Electric Inputs'!H:H,MATCH($A10,'Electric Inputs'!$A:$A,0)),0)+_xlfn.IFNA(INDEX('Gas Inputs'!H:H,MATCH($A10,'Gas Inputs'!$A:$A,0)),0))</f>
        <v>16843725.817627948</v>
      </c>
      <c r="I10" s="26">
        <f>IF(H10="","",_xlfn.IFNA(INDEX('Electric Inputs'!I:I,MATCH($A10,'Electric Inputs'!$A:$A,0)),0)+_xlfn.IFNA(INDEX('Gas Inputs'!I:I,MATCH($A10,'Gas Inputs'!$A:$A,0)),0))</f>
        <v>0</v>
      </c>
      <c r="J10" s="26">
        <f>IF(I10="","",_xlfn.IFNA(INDEX('Electric Inputs'!J:J,MATCH($A10,'Electric Inputs'!$A:$A,0)),0)+_xlfn.IFNA(INDEX('Gas Inputs'!J:J,MATCH($A10,'Gas Inputs'!$A:$A,0)),0))</f>
        <v>0</v>
      </c>
      <c r="K10" s="26">
        <f>IF(J10="","",_xlfn.IFNA(INDEX('Electric Inputs'!K:K,MATCH($A10,'Electric Inputs'!$A:$A,0)),0)+_xlfn.IFNA(INDEX('Gas Inputs'!K:K,MATCH($A10,'Gas Inputs'!$A:$A,0)),0))</f>
        <v>1440439.418367666</v>
      </c>
      <c r="L10" s="34">
        <f>IFERROR(IF(D10&gt;0,(F10+C10+E10+I10)/D10,0),0)</f>
        <v>1.0779756491385792</v>
      </c>
      <c r="M10" s="34">
        <f>IFERROR(G10/(B10+C10+F10),0)</f>
        <v>0.82627138332807049</v>
      </c>
      <c r="N10" s="34">
        <f>IFERROR(G10/(B10+C10),0)</f>
        <v>2.3204347133304832</v>
      </c>
      <c r="O10" s="34">
        <f>IFERROR((G10+E10+I10)/(B10+D10),0)</f>
        <v>0.88583687792278631</v>
      </c>
      <c r="P10" s="34">
        <f>IFERROR((H10+K10+J10)/(B10+D10),0)</f>
        <v>1.4310625936643373</v>
      </c>
    </row>
    <row r="11" spans="1:16" ht="14.45" customHeight="1" x14ac:dyDescent="0.25">
      <c r="A11" s="1" t="s">
        <v>79</v>
      </c>
      <c r="B11" s="7">
        <f>IF(A11="","",_xlfn.IFNA(INDEX('Electric Inputs'!B:B,MATCH($A11,'Electric Inputs'!$A:$A,0)),0)+_xlfn.IFNA(INDEX('Gas Inputs'!B:B,MATCH($A11,'Gas Inputs'!$A:$A,0)),0))</f>
        <v>255907.14917698831</v>
      </c>
      <c r="C11" s="7">
        <f>IF(B11="","",_xlfn.IFNA(INDEX('Electric Inputs'!C:C,MATCH($A11,'Electric Inputs'!$A:$A,0)),0)+_xlfn.IFNA(INDEX('Gas Inputs'!C:C,MATCH($A11,'Gas Inputs'!$A:$A,0)),0))</f>
        <v>762132.33000011637</v>
      </c>
      <c r="D11" s="7">
        <f>IF(C11="","",_xlfn.IFNA(INDEX('Electric Inputs'!D:D,MATCH($A11,'Electric Inputs'!$A:$A,0)),0)+_xlfn.IFNA(INDEX('Gas Inputs'!D:D,MATCH($A11,'Gas Inputs'!$A:$A,0)),0))</f>
        <v>762132.33000011637</v>
      </c>
      <c r="E11" s="7">
        <f>IF(D11="","",_xlfn.IFNA(INDEX('Electric Inputs'!E:E,MATCH($A11,'Electric Inputs'!$A:$A,0)),0)+_xlfn.IFNA(INDEX('Gas Inputs'!E:E,MATCH($A11,'Gas Inputs'!$A:$A,0)),0))</f>
        <v>0</v>
      </c>
      <c r="F11" s="7">
        <f>IF(E11="","",_xlfn.IFNA(INDEX('Electric Inputs'!F:F,MATCH($A11,'Electric Inputs'!$A:$A,0)),0)+_xlfn.IFNA(INDEX('Gas Inputs'!F:F,MATCH($A11,'Gas Inputs'!$A:$A,0)),0))</f>
        <v>1535779.2991035006</v>
      </c>
      <c r="G11" s="7">
        <f>IF(F11="","",_xlfn.IFNA(INDEX('Electric Inputs'!G:G,MATCH($A11,'Electric Inputs'!$A:$A,0)),0)+_xlfn.IFNA(INDEX('Gas Inputs'!G:G,MATCH($A11,'Gas Inputs'!$A:$A,0)),0))</f>
        <v>918780.53602589038</v>
      </c>
      <c r="H11" s="7">
        <f>IF(G11="","",_xlfn.IFNA(INDEX('Electric Inputs'!H:H,MATCH($A11,'Electric Inputs'!$A:$A,0)),0)+_xlfn.IFNA(INDEX('Gas Inputs'!H:H,MATCH($A11,'Gas Inputs'!$A:$A,0)),0))</f>
        <v>1108603.8814003731</v>
      </c>
      <c r="I11" s="7">
        <f>IF(H11="","",_xlfn.IFNA(INDEX('Electric Inputs'!I:I,MATCH($A11,'Electric Inputs'!$A:$A,0)),0)+_xlfn.IFNA(INDEX('Gas Inputs'!I:I,MATCH($A11,'Gas Inputs'!$A:$A,0)),0))</f>
        <v>2582512.3930269126</v>
      </c>
      <c r="J11" s="7">
        <f>IF(I11="","",_xlfn.IFNA(INDEX('Electric Inputs'!J:J,MATCH($A11,'Electric Inputs'!$A:$A,0)),0)+_xlfn.IFNA(INDEX('Gas Inputs'!J:J,MATCH($A11,'Gas Inputs'!$A:$A,0)),0))</f>
        <v>3074141.3038087268</v>
      </c>
      <c r="K11" s="7">
        <f>IF(J11="","",_xlfn.IFNA(INDEX('Electric Inputs'!K:K,MATCH($A11,'Electric Inputs'!$A:$A,0)),0)+_xlfn.IFNA(INDEX('Gas Inputs'!K:K,MATCH($A11,'Gas Inputs'!$A:$A,0)),0))</f>
        <v>102754.99198415317</v>
      </c>
      <c r="L11" s="34">
        <f t="shared" ref="L11:L52" si="0">IFERROR(IF(D11&gt;0,(F11+C11+E11+I11)/D11,0),0)</f>
        <v>6.4036438686832566</v>
      </c>
      <c r="M11" s="34">
        <f t="shared" ref="M11:M27" si="1">IFERROR(G11/(B11+C11+F11),0)</f>
        <v>0.35976731937278356</v>
      </c>
      <c r="N11" s="34">
        <f t="shared" ref="N11:N27" si="2">IFERROR(G11/(B11+C11),0)</f>
        <v>0.90249990773300204</v>
      </c>
      <c r="O11" s="34">
        <f t="shared" ref="O11:O27" si="3">IFERROR((G11+E11+I11)/(B11+D11),0)</f>
        <v>3.4392506387698698</v>
      </c>
      <c r="P11" s="34">
        <f t="shared" ref="P11:P27" si="4">IFERROR((H11+K11+J11)/(B11+D11),0)</f>
        <v>4.2095618734327296</v>
      </c>
    </row>
    <row r="12" spans="1:16" ht="14.45" customHeight="1" x14ac:dyDescent="0.25">
      <c r="A12" s="1" t="s">
        <v>97</v>
      </c>
      <c r="B12" s="7">
        <f>IF(A12="","",_xlfn.IFNA(INDEX('Electric Inputs'!B:B,MATCH($A12,'Electric Inputs'!$A:$A,0)),0)+_xlfn.IFNA(INDEX('Gas Inputs'!B:B,MATCH($A12,'Gas Inputs'!$A:$A,0)),0))</f>
        <v>127953.5</v>
      </c>
      <c r="C12" s="7">
        <f>IF(B12="","",_xlfn.IFNA(INDEX('Electric Inputs'!C:C,MATCH($A12,'Electric Inputs'!$A:$A,0)),0)+_xlfn.IFNA(INDEX('Gas Inputs'!C:C,MATCH($A12,'Gas Inputs'!$A:$A,0)),0))</f>
        <v>609415.30000011635</v>
      </c>
      <c r="D12" s="7">
        <f>IF(C12="","",_xlfn.IFNA(INDEX('Electric Inputs'!D:D,MATCH($A12,'Electric Inputs'!$A:$A,0)),0)+_xlfn.IFNA(INDEX('Gas Inputs'!D:D,MATCH($A12,'Gas Inputs'!$A:$A,0)),0))</f>
        <v>609415.30000011635</v>
      </c>
      <c r="E12" s="7">
        <f>IF(D12="","",_xlfn.IFNA(INDEX('Electric Inputs'!E:E,MATCH($A12,'Electric Inputs'!$A:$A,0)),0)+_xlfn.IFNA(INDEX('Gas Inputs'!E:E,MATCH($A12,'Gas Inputs'!$A:$A,0)),0))</f>
        <v>0</v>
      </c>
      <c r="F12" s="7">
        <f>IF(E12="","",_xlfn.IFNA(INDEX('Electric Inputs'!F:F,MATCH($A12,'Electric Inputs'!$A:$A,0)),0)+_xlfn.IFNA(INDEX('Gas Inputs'!F:F,MATCH($A12,'Gas Inputs'!$A:$A,0)),0))</f>
        <v>1535779.2991035006</v>
      </c>
      <c r="G12" s="7">
        <f>IF(F12="","",_xlfn.IFNA(INDEX('Electric Inputs'!G:G,MATCH($A12,'Electric Inputs'!$A:$A,0)),0)+_xlfn.IFNA(INDEX('Gas Inputs'!G:G,MATCH($A12,'Gas Inputs'!$A:$A,0)),0))</f>
        <v>918780.53602589038</v>
      </c>
      <c r="H12" s="7">
        <f>IF(G12="","",_xlfn.IFNA(INDEX('Electric Inputs'!H:H,MATCH($A12,'Electric Inputs'!$A:$A,0)),0)+_xlfn.IFNA(INDEX('Gas Inputs'!H:H,MATCH($A12,'Gas Inputs'!$A:$A,0)),0))</f>
        <v>1108603.8814003731</v>
      </c>
      <c r="I12" s="7">
        <f>IF(H12="","",_xlfn.IFNA(INDEX('Electric Inputs'!I:I,MATCH($A12,'Electric Inputs'!$A:$A,0)),0)+_xlfn.IFNA(INDEX('Gas Inputs'!I:I,MATCH($A12,'Gas Inputs'!$A:$A,0)),0))</f>
        <v>2582512.3930269126</v>
      </c>
      <c r="J12" s="7">
        <f>IF(I12="","",_xlfn.IFNA(INDEX('Electric Inputs'!J:J,MATCH($A12,'Electric Inputs'!$A:$A,0)),0)+_xlfn.IFNA(INDEX('Gas Inputs'!J:J,MATCH($A12,'Gas Inputs'!$A:$A,0)),0))</f>
        <v>3074141.3038087268</v>
      </c>
      <c r="K12" s="7">
        <f>IF(J12="","",_xlfn.IFNA(INDEX('Electric Inputs'!K:K,MATCH($A12,'Electric Inputs'!$A:$A,0)),0)+_xlfn.IFNA(INDEX('Gas Inputs'!K:K,MATCH($A12,'Gas Inputs'!$A:$A,0)),0))</f>
        <v>102754.99198415317</v>
      </c>
      <c r="L12" s="34">
        <f t="shared" ref="L12" si="5">IFERROR(IF(D12&gt;0,(F12+C12+E12+I12)/D12,0),0)</f>
        <v>7.7577753497977922</v>
      </c>
      <c r="M12" s="34">
        <f t="shared" ref="M12" si="6">IFERROR(G12/(B12+C12+F12),0)</f>
        <v>0.4041885948338334</v>
      </c>
      <c r="N12" s="34">
        <f t="shared" ref="N12" si="7">IFERROR(G12/(B12+C12),0)</f>
        <v>1.2460257825198806</v>
      </c>
      <c r="O12" s="34">
        <f t="shared" ref="O12" si="8">IFERROR((G12+E12+I12)/(B12+D12),0)</f>
        <v>4.7483605612988375</v>
      </c>
      <c r="P12" s="34">
        <f t="shared" ref="P12" si="9">IFERROR((H12+K12+J12)/(B12+D12),0)</f>
        <v>5.8118816217781077</v>
      </c>
    </row>
    <row r="13" spans="1:16" ht="14.45" customHeight="1" x14ac:dyDescent="0.25">
      <c r="A13" t="s">
        <v>80</v>
      </c>
      <c r="B13" s="7">
        <f>IF(A13="","",_xlfn.IFNA(INDEX('Electric Inputs'!B:B,MATCH($A13,'Electric Inputs'!$A:$A,0)),0)+_xlfn.IFNA(INDEX('Gas Inputs'!B:B,MATCH($A13,'Gas Inputs'!$A:$A,0)),0))</f>
        <v>289780.11640257027</v>
      </c>
      <c r="C13" s="7">
        <f>IF(B13="","",_xlfn.IFNA(INDEX('Electric Inputs'!C:C,MATCH($A13,'Electric Inputs'!$A:$A,0)),0)+_xlfn.IFNA(INDEX('Gas Inputs'!C:C,MATCH($A13,'Gas Inputs'!$A:$A,0)),0))</f>
        <v>582282.56000000006</v>
      </c>
      <c r="D13" s="7">
        <f>IF(C13="","",_xlfn.IFNA(INDEX('Electric Inputs'!D:D,MATCH($A13,'Electric Inputs'!$A:$A,0)),0)+_xlfn.IFNA(INDEX('Gas Inputs'!D:D,MATCH($A13,'Gas Inputs'!$A:$A,0)),0))</f>
        <v>582282.56000000006</v>
      </c>
      <c r="E13" s="7">
        <f>IF(D13="","",_xlfn.IFNA(INDEX('Electric Inputs'!E:E,MATCH($A13,'Electric Inputs'!$A:$A,0)),0)+_xlfn.IFNA(INDEX('Gas Inputs'!E:E,MATCH($A13,'Gas Inputs'!$A:$A,0)),0))</f>
        <v>0</v>
      </c>
      <c r="F13" s="7">
        <f>IF(E13="","",_xlfn.IFNA(INDEX('Electric Inputs'!F:F,MATCH($A13,'Electric Inputs'!$A:$A,0)),0)+_xlfn.IFNA(INDEX('Gas Inputs'!F:F,MATCH($A13,'Gas Inputs'!$A:$A,0)),0))</f>
        <v>2615612.249386081</v>
      </c>
      <c r="G13" s="7">
        <f>IF(F13="","",_xlfn.IFNA(INDEX('Electric Inputs'!G:G,MATCH($A13,'Electric Inputs'!$A:$A,0)),0)+_xlfn.IFNA(INDEX('Gas Inputs'!G:G,MATCH($A13,'Gas Inputs'!$A:$A,0)),0))</f>
        <v>2384090.6799999997</v>
      </c>
      <c r="H13" s="7">
        <f>IF(G13="","",_xlfn.IFNA(INDEX('Electric Inputs'!H:H,MATCH($A13,'Electric Inputs'!$A:$A,0)),0)+_xlfn.IFNA(INDEX('Gas Inputs'!H:H,MATCH($A13,'Gas Inputs'!$A:$A,0)),0))</f>
        <v>2384090.6881469982</v>
      </c>
      <c r="I13" s="7">
        <f>IF(H13="","",_xlfn.IFNA(INDEX('Electric Inputs'!I:I,MATCH($A13,'Electric Inputs'!$A:$A,0)),0)+_xlfn.IFNA(INDEX('Gas Inputs'!I:I,MATCH($A13,'Gas Inputs'!$A:$A,0)),0))</f>
        <v>0</v>
      </c>
      <c r="J13" s="7">
        <f>IF(I13="","",_xlfn.IFNA(INDEX('Electric Inputs'!J:J,MATCH($A13,'Electric Inputs'!$A:$A,0)),0)+_xlfn.IFNA(INDEX('Gas Inputs'!J:J,MATCH($A13,'Gas Inputs'!$A:$A,0)),0))</f>
        <v>0</v>
      </c>
      <c r="K13" s="7">
        <f>IF(J13="","",_xlfn.IFNA(INDEX('Electric Inputs'!K:K,MATCH($A13,'Electric Inputs'!$A:$A,0)),0)+_xlfn.IFNA(INDEX('Gas Inputs'!K:K,MATCH($A13,'Gas Inputs'!$A:$A,0)),0))</f>
        <v>238409.06881469983</v>
      </c>
      <c r="L13" s="34">
        <f t="shared" si="0"/>
        <v>5.4919982652169432</v>
      </c>
      <c r="M13" s="34">
        <f t="shared" si="1"/>
        <v>0.6835759440684962</v>
      </c>
      <c r="N13" s="34">
        <f t="shared" si="2"/>
        <v>2.7338524449123791</v>
      </c>
      <c r="O13" s="34">
        <f t="shared" si="3"/>
        <v>2.7338524449123791</v>
      </c>
      <c r="P13" s="34">
        <f t="shared" si="4"/>
        <v>3.0072376996800556</v>
      </c>
    </row>
    <row r="14" spans="1:16" ht="14.45" customHeight="1" x14ac:dyDescent="0.25">
      <c r="A14" t="s">
        <v>82</v>
      </c>
      <c r="B14" s="7">
        <f>IF(A14="","",_xlfn.IFNA(INDEX('Electric Inputs'!B:B,MATCH($A14,'Electric Inputs'!$A:$A,0)),0)+_xlfn.IFNA(INDEX('Gas Inputs'!B:B,MATCH($A14,'Gas Inputs'!$A:$A,0)),0))</f>
        <v>50709.795602029539</v>
      </c>
      <c r="C14" s="7">
        <f>IF(B14="","",_xlfn.IFNA(INDEX('Electric Inputs'!C:C,MATCH($A14,'Electric Inputs'!$A:$A,0)),0)+_xlfn.IFNA(INDEX('Gas Inputs'!C:C,MATCH($A14,'Gas Inputs'!$A:$A,0)),0))</f>
        <v>448063</v>
      </c>
      <c r="D14" s="7">
        <f>IF(C14="","",_xlfn.IFNA(INDEX('Electric Inputs'!D:D,MATCH($A14,'Electric Inputs'!$A:$A,0)),0)+_xlfn.IFNA(INDEX('Gas Inputs'!D:D,MATCH($A14,'Gas Inputs'!$A:$A,0)),0))</f>
        <v>448063</v>
      </c>
      <c r="E14" s="7">
        <f>IF(D14="","",_xlfn.IFNA(INDEX('Electric Inputs'!E:E,MATCH($A14,'Electric Inputs'!$A:$A,0)),0)+_xlfn.IFNA(INDEX('Gas Inputs'!E:E,MATCH($A14,'Gas Inputs'!$A:$A,0)),0))</f>
        <v>0</v>
      </c>
      <c r="F14" s="7">
        <f>IF(E14="","",_xlfn.IFNA(INDEX('Electric Inputs'!F:F,MATCH($A14,'Electric Inputs'!$A:$A,0)),0)+_xlfn.IFNA(INDEX('Gas Inputs'!F:F,MATCH($A14,'Gas Inputs'!$A:$A,0)),0))</f>
        <v>1417156.7715993351</v>
      </c>
      <c r="G14" s="7">
        <f>IF(F14="","",_xlfn.IFNA(INDEX('Electric Inputs'!G:G,MATCH($A14,'Electric Inputs'!$A:$A,0)),0)+_xlfn.IFNA(INDEX('Gas Inputs'!G:G,MATCH($A14,'Gas Inputs'!$A:$A,0)),0))</f>
        <v>799503.92160644941</v>
      </c>
      <c r="H14" s="7">
        <f>IF(G14="","",_xlfn.IFNA(INDEX('Electric Inputs'!H:H,MATCH($A14,'Electric Inputs'!$A:$A,0)),0)+_xlfn.IFNA(INDEX('Gas Inputs'!H:H,MATCH($A14,'Gas Inputs'!$A:$A,0)),0))</f>
        <v>941926.28695436171</v>
      </c>
      <c r="I14" s="7">
        <f>IF(H14="","",_xlfn.IFNA(INDEX('Electric Inputs'!I:I,MATCH($A14,'Electric Inputs'!$A:$A,0)),0)+_xlfn.IFNA(INDEX('Gas Inputs'!I:I,MATCH($A14,'Gas Inputs'!$A:$A,0)),0))</f>
        <v>0</v>
      </c>
      <c r="J14" s="7">
        <f>IF(I14="","",_xlfn.IFNA(INDEX('Electric Inputs'!J:J,MATCH($A14,'Electric Inputs'!$A:$A,0)),0)+_xlfn.IFNA(INDEX('Gas Inputs'!J:J,MATCH($A14,'Gas Inputs'!$A:$A,0)),0))</f>
        <v>0</v>
      </c>
      <c r="K14" s="7">
        <f>IF(J14="","",_xlfn.IFNA(INDEX('Electric Inputs'!K:K,MATCH($A14,'Electric Inputs'!$A:$A,0)),0)+_xlfn.IFNA(INDEX('Gas Inputs'!K:K,MATCH($A14,'Gas Inputs'!$A:$A,0)),0))</f>
        <v>94192.628695436171</v>
      </c>
      <c r="L14" s="34">
        <f t="shared" si="0"/>
        <v>4.1628515891723596</v>
      </c>
      <c r="M14" s="34">
        <f t="shared" si="1"/>
        <v>0.41729296070851923</v>
      </c>
      <c r="N14" s="34">
        <f t="shared" si="2"/>
        <v>1.6029421184478012</v>
      </c>
      <c r="O14" s="34">
        <f t="shared" si="3"/>
        <v>1.6029421184478012</v>
      </c>
      <c r="P14" s="34">
        <f t="shared" si="4"/>
        <v>2.0773364641894312</v>
      </c>
    </row>
    <row r="15" spans="1:16" ht="14.45" customHeight="1" x14ac:dyDescent="0.25">
      <c r="A15" t="s">
        <v>83</v>
      </c>
      <c r="B15" s="7">
        <f>IF(A15="","",_xlfn.IFNA(INDEX('Electric Inputs'!B:B,MATCH($A15,'Electric Inputs'!$A:$A,0)),0)+_xlfn.IFNA(INDEX('Gas Inputs'!B:B,MATCH($A15,'Gas Inputs'!$A:$A,0)),0))</f>
        <v>139544.12582264713</v>
      </c>
      <c r="C15" s="7">
        <f>IF(B15="","",_xlfn.IFNA(INDEX('Electric Inputs'!C:C,MATCH($A15,'Electric Inputs'!$A:$A,0)),0)+_xlfn.IFNA(INDEX('Gas Inputs'!C:C,MATCH($A15,'Gas Inputs'!$A:$A,0)),0))</f>
        <v>1495384.3699999999</v>
      </c>
      <c r="D15" s="7">
        <f>IF(C15="","",_xlfn.IFNA(INDEX('Electric Inputs'!D:D,MATCH($A15,'Electric Inputs'!$A:$A,0)),0)+_xlfn.IFNA(INDEX('Gas Inputs'!D:D,MATCH($A15,'Gas Inputs'!$A:$A,0)),0))</f>
        <v>1495384.3699999999</v>
      </c>
      <c r="E15" s="7">
        <f>IF(D15="","",_xlfn.IFNA(INDEX('Electric Inputs'!E:E,MATCH($A15,'Electric Inputs'!$A:$A,0)),0)+_xlfn.IFNA(INDEX('Gas Inputs'!E:E,MATCH($A15,'Gas Inputs'!$A:$A,0)),0))</f>
        <v>0</v>
      </c>
      <c r="F15" s="7">
        <f>IF(E15="","",_xlfn.IFNA(INDEX('Electric Inputs'!F:F,MATCH($A15,'Electric Inputs'!$A:$A,0)),0)+_xlfn.IFNA(INDEX('Gas Inputs'!F:F,MATCH($A15,'Gas Inputs'!$A:$A,0)),0))</f>
        <v>2382788.6537945904</v>
      </c>
      <c r="G15" s="7">
        <f>IF(F15="","",_xlfn.IFNA(INDEX('Electric Inputs'!G:G,MATCH($A15,'Electric Inputs'!$A:$A,0)),0)+_xlfn.IFNA(INDEX('Gas Inputs'!G:G,MATCH($A15,'Gas Inputs'!$A:$A,0)),0))</f>
        <v>1319823.9949362597</v>
      </c>
      <c r="H15" s="7">
        <f>IF(G15="","",_xlfn.IFNA(INDEX('Electric Inputs'!H:H,MATCH($A15,'Electric Inputs'!$A:$A,0)),0)+_xlfn.IFNA(INDEX('Gas Inputs'!H:H,MATCH($A15,'Gas Inputs'!$A:$A,0)),0))</f>
        <v>1833786.588395186</v>
      </c>
      <c r="I15" s="7">
        <f>IF(H15="","",_xlfn.IFNA(INDEX('Electric Inputs'!I:I,MATCH($A15,'Electric Inputs'!$A:$A,0)),0)+_xlfn.IFNA(INDEX('Gas Inputs'!I:I,MATCH($A15,'Gas Inputs'!$A:$A,0)),0))</f>
        <v>0</v>
      </c>
      <c r="J15" s="7">
        <f>IF(I15="","",_xlfn.IFNA(INDEX('Electric Inputs'!J:J,MATCH($A15,'Electric Inputs'!$A:$A,0)),0)+_xlfn.IFNA(INDEX('Gas Inputs'!J:J,MATCH($A15,'Gas Inputs'!$A:$A,0)),0))</f>
        <v>0</v>
      </c>
      <c r="K15" s="7">
        <f>IF(J15="","",_xlfn.IFNA(INDEX('Electric Inputs'!K:K,MATCH($A15,'Electric Inputs'!$A:$A,0)),0)+_xlfn.IFNA(INDEX('Gas Inputs'!K:K,MATCH($A15,'Gas Inputs'!$A:$A,0)),0))</f>
        <v>185102.2231044496</v>
      </c>
      <c r="L15" s="34">
        <f t="shared" si="0"/>
        <v>2.5934288879818843</v>
      </c>
      <c r="M15" s="34">
        <f t="shared" si="1"/>
        <v>0.32850097350979462</v>
      </c>
      <c r="N15" s="34">
        <f t="shared" si="2"/>
        <v>0.80726710575324812</v>
      </c>
      <c r="O15" s="34">
        <f t="shared" si="3"/>
        <v>0.80726710575324812</v>
      </c>
      <c r="P15" s="34">
        <f t="shared" si="4"/>
        <v>1.234848384292055</v>
      </c>
    </row>
    <row r="16" spans="1:16" ht="14.45" customHeight="1" x14ac:dyDescent="0.25">
      <c r="A16" t="s">
        <v>84</v>
      </c>
      <c r="B16" s="7">
        <f>IF(A16="","",_xlfn.IFNA(INDEX('Electric Inputs'!B:B,MATCH($A16,'Electric Inputs'!$A:$A,0)),0)+_xlfn.IFNA(INDEX('Gas Inputs'!B:B,MATCH($A16,'Gas Inputs'!$A:$A,0)),0))</f>
        <v>0</v>
      </c>
      <c r="C16" s="7">
        <f>IF(B16="","",_xlfn.IFNA(INDEX('Electric Inputs'!C:C,MATCH($A16,'Electric Inputs'!$A:$A,0)),0)+_xlfn.IFNA(INDEX('Gas Inputs'!C:C,MATCH($A16,'Gas Inputs'!$A:$A,0)),0))</f>
        <v>0</v>
      </c>
      <c r="D16" s="7">
        <f>IF(C16="","",_xlfn.IFNA(INDEX('Electric Inputs'!D:D,MATCH($A16,'Electric Inputs'!$A:$A,0)),0)+_xlfn.IFNA(INDEX('Gas Inputs'!D:D,MATCH($A16,'Gas Inputs'!$A:$A,0)),0))</f>
        <v>0</v>
      </c>
      <c r="E16" s="7">
        <f>IF(D16="","",_xlfn.IFNA(INDEX('Electric Inputs'!E:E,MATCH($A16,'Electric Inputs'!$A:$A,0)),0)+_xlfn.IFNA(INDEX('Gas Inputs'!E:E,MATCH($A16,'Gas Inputs'!$A:$A,0)),0))</f>
        <v>0</v>
      </c>
      <c r="F16" s="7">
        <f>IF(E16="","",_xlfn.IFNA(INDEX('Electric Inputs'!F:F,MATCH($A16,'Electric Inputs'!$A:$A,0)),0)+_xlfn.IFNA(INDEX('Gas Inputs'!F:F,MATCH($A16,'Gas Inputs'!$A:$A,0)),0))</f>
        <v>0</v>
      </c>
      <c r="G16" s="7">
        <f>IF(F16="","",_xlfn.IFNA(INDEX('Electric Inputs'!G:G,MATCH($A16,'Electric Inputs'!$A:$A,0)),0)+_xlfn.IFNA(INDEX('Gas Inputs'!G:G,MATCH($A16,'Gas Inputs'!$A:$A,0)),0))</f>
        <v>0</v>
      </c>
      <c r="H16" s="7">
        <f>IF(G16="","",_xlfn.IFNA(INDEX('Electric Inputs'!H:H,MATCH($A16,'Electric Inputs'!$A:$A,0)),0)+_xlfn.IFNA(INDEX('Gas Inputs'!H:H,MATCH($A16,'Gas Inputs'!$A:$A,0)),0))</f>
        <v>0</v>
      </c>
      <c r="I16" s="7">
        <f>IF(H16="","",_xlfn.IFNA(INDEX('Electric Inputs'!I:I,MATCH($A16,'Electric Inputs'!$A:$A,0)),0)+_xlfn.IFNA(INDEX('Gas Inputs'!I:I,MATCH($A16,'Gas Inputs'!$A:$A,0)),0))</f>
        <v>0</v>
      </c>
      <c r="J16" s="7">
        <f>IF(I16="","",_xlfn.IFNA(INDEX('Electric Inputs'!J:J,MATCH($A16,'Electric Inputs'!$A:$A,0)),0)+_xlfn.IFNA(INDEX('Gas Inputs'!J:J,MATCH($A16,'Gas Inputs'!$A:$A,0)),0))</f>
        <v>0</v>
      </c>
      <c r="K16" s="7">
        <f>IF(J16="","",_xlfn.IFNA(INDEX('Electric Inputs'!K:K,MATCH($A16,'Electric Inputs'!$A:$A,0)),0)+_xlfn.IFNA(INDEX('Gas Inputs'!K:K,MATCH($A16,'Gas Inputs'!$A:$A,0)),0))</f>
        <v>0</v>
      </c>
      <c r="L16" s="34">
        <f t="shared" si="0"/>
        <v>0</v>
      </c>
      <c r="M16" s="34">
        <f t="shared" si="1"/>
        <v>0</v>
      </c>
      <c r="N16" s="34">
        <f t="shared" si="2"/>
        <v>0</v>
      </c>
      <c r="O16" s="34">
        <f t="shared" si="3"/>
        <v>0</v>
      </c>
      <c r="P16" s="34">
        <f t="shared" si="4"/>
        <v>0</v>
      </c>
    </row>
    <row r="17" spans="1:16" ht="14.45" customHeight="1" x14ac:dyDescent="0.25">
      <c r="A17" s="3" t="s">
        <v>85</v>
      </c>
      <c r="B17" s="7">
        <f>IF(A17="","",_xlfn.IFNA(INDEX('Electric Inputs'!B:B,MATCH($A17,'Electric Inputs'!$A:$A,0)),0)+_xlfn.IFNA(INDEX('Gas Inputs'!B:B,MATCH($A17,'Gas Inputs'!$A:$A,0)),0))</f>
        <v>1189168.8713425016</v>
      </c>
      <c r="C17" s="7">
        <f>IF(B17="","",_xlfn.IFNA(INDEX('Electric Inputs'!C:C,MATCH($A17,'Electric Inputs'!$A:$A,0)),0)+_xlfn.IFNA(INDEX('Gas Inputs'!C:C,MATCH($A17,'Gas Inputs'!$A:$A,0)),0))</f>
        <v>3140166.1599999997</v>
      </c>
      <c r="D17" s="7">
        <f>IF(C17="","",_xlfn.IFNA(INDEX('Electric Inputs'!D:D,MATCH($A17,'Electric Inputs'!$A:$A,0)),0)+_xlfn.IFNA(INDEX('Gas Inputs'!D:D,MATCH($A17,'Gas Inputs'!$A:$A,0)),0))</f>
        <v>8197445.7999999998</v>
      </c>
      <c r="E17" s="7">
        <f>IF(D17="","",_xlfn.IFNA(INDEX('Electric Inputs'!E:E,MATCH($A17,'Electric Inputs'!$A:$A,0)),0)+_xlfn.IFNA(INDEX('Gas Inputs'!E:E,MATCH($A17,'Gas Inputs'!$A:$A,0)),0))</f>
        <v>0</v>
      </c>
      <c r="F17" s="7">
        <f>IF(E17="","",_xlfn.IFNA(INDEX('Electric Inputs'!F:F,MATCH($A17,'Electric Inputs'!$A:$A,0)),0)+_xlfn.IFNA(INDEX('Gas Inputs'!F:F,MATCH($A17,'Gas Inputs'!$A:$A,0)),0))</f>
        <v>15267158.764540296</v>
      </c>
      <c r="G17" s="7">
        <f>IF(F17="","",_xlfn.IFNA(INDEX('Electric Inputs'!G:G,MATCH($A17,'Electric Inputs'!$A:$A,0)),0)+_xlfn.IFNA(INDEX('Gas Inputs'!G:G,MATCH($A17,'Gas Inputs'!$A:$A,0)),0))</f>
        <v>10391301.703300023</v>
      </c>
      <c r="H17" s="7">
        <f>IF(G17="","",_xlfn.IFNA(INDEX('Electric Inputs'!H:H,MATCH($A17,'Electric Inputs'!$A:$A,0)),0)+_xlfn.IFNA(INDEX('Gas Inputs'!H:H,MATCH($A17,'Gas Inputs'!$A:$A,0)),0))</f>
        <v>12872758.184731282</v>
      </c>
      <c r="I17" s="7">
        <f>IF(H17="","",_xlfn.IFNA(INDEX('Electric Inputs'!I:I,MATCH($A17,'Electric Inputs'!$A:$A,0)),0)+_xlfn.IFNA(INDEX('Gas Inputs'!I:I,MATCH($A17,'Gas Inputs'!$A:$A,0)),0))</f>
        <v>0</v>
      </c>
      <c r="J17" s="7">
        <f>IF(I17="","",_xlfn.IFNA(INDEX('Electric Inputs'!J:J,MATCH($A17,'Electric Inputs'!$A:$A,0)),0)+_xlfn.IFNA(INDEX('Gas Inputs'!J:J,MATCH($A17,'Gas Inputs'!$A:$A,0)),0))</f>
        <v>0</v>
      </c>
      <c r="K17" s="7">
        <f>IF(J17="","",_xlfn.IFNA(INDEX('Electric Inputs'!K:K,MATCH($A17,'Electric Inputs'!$A:$A,0)),0)+_xlfn.IFNA(INDEX('Gas Inputs'!K:K,MATCH($A17,'Gas Inputs'!$A:$A,0)),0))</f>
        <v>1284678.7273920637</v>
      </c>
      <c r="L17" s="34">
        <f t="shared" si="0"/>
        <v>2.2454951668653051</v>
      </c>
      <c r="M17" s="34">
        <f t="shared" si="1"/>
        <v>0.53026331197488119</v>
      </c>
      <c r="N17" s="34">
        <f t="shared" si="2"/>
        <v>2.4002073362471426</v>
      </c>
      <c r="O17" s="34">
        <f t="shared" si="3"/>
        <v>1.1070340124885332</v>
      </c>
      <c r="P17" s="34">
        <f t="shared" si="4"/>
        <v>1.508258025691227</v>
      </c>
    </row>
    <row r="18" spans="1:16" ht="14.45" customHeight="1" x14ac:dyDescent="0.25">
      <c r="A18" s="3" t="s">
        <v>98</v>
      </c>
      <c r="B18" s="7">
        <f>IF(A18="","",_xlfn.IFNA(INDEX('Electric Inputs'!B:B,MATCH($A18,'Electric Inputs'!$A:$A,0)),0)+_xlfn.IFNA(INDEX('Gas Inputs'!B:B,MATCH($A18,'Gas Inputs'!$A:$A,0)),0))</f>
        <v>1189168.8713425016</v>
      </c>
      <c r="C18" s="7">
        <f>IF(B18="","",_xlfn.IFNA(INDEX('Electric Inputs'!C:C,MATCH($A18,'Electric Inputs'!$A:$A,0)),0)+_xlfn.IFNA(INDEX('Gas Inputs'!C:C,MATCH($A18,'Gas Inputs'!$A:$A,0)),0))</f>
        <v>3140166.1599999997</v>
      </c>
      <c r="D18" s="7">
        <f>IF(C18="","",_xlfn.IFNA(INDEX('Electric Inputs'!D:D,MATCH($A18,'Electric Inputs'!$A:$A,0)),0)+_xlfn.IFNA(INDEX('Gas Inputs'!D:D,MATCH($A18,'Gas Inputs'!$A:$A,0)),0))</f>
        <v>8197445.7999999998</v>
      </c>
      <c r="E18" s="7">
        <f>IF(D18="","",_xlfn.IFNA(INDEX('Electric Inputs'!E:E,MATCH($A18,'Electric Inputs'!$A:$A,0)),0)+_xlfn.IFNA(INDEX('Gas Inputs'!E:E,MATCH($A18,'Gas Inputs'!$A:$A,0)),0))</f>
        <v>0</v>
      </c>
      <c r="F18" s="7">
        <f>IF(E18="","",_xlfn.IFNA(INDEX('Electric Inputs'!F:F,MATCH($A18,'Electric Inputs'!$A:$A,0)),0)+_xlfn.IFNA(INDEX('Gas Inputs'!F:F,MATCH($A18,'Gas Inputs'!$A:$A,0)),0))</f>
        <v>15406991.064304845</v>
      </c>
      <c r="G18" s="7">
        <f>IF(F18="","",_xlfn.IFNA(INDEX('Electric Inputs'!G:G,MATCH($A18,'Electric Inputs'!$A:$A,0)),0)+_xlfn.IFNA(INDEX('Gas Inputs'!G:G,MATCH($A18,'Gas Inputs'!$A:$A,0)),0))</f>
        <v>10526897.101079019</v>
      </c>
      <c r="H18" s="7">
        <f>IF(G18="","",_xlfn.IFNA(INDEX('Electric Inputs'!H:H,MATCH($A18,'Electric Inputs'!$A:$A,0)),0)+_xlfn.IFNA(INDEX('Gas Inputs'!H:H,MATCH($A18,'Gas Inputs'!$A:$A,0)),0))</f>
        <v>13039838.92264837</v>
      </c>
      <c r="I18" s="7">
        <f>IF(H18="","",_xlfn.IFNA(INDEX('Electric Inputs'!I:I,MATCH($A18,'Electric Inputs'!$A:$A,0)),0)+_xlfn.IFNA(INDEX('Gas Inputs'!I:I,MATCH($A18,'Gas Inputs'!$A:$A,0)),0))</f>
        <v>0</v>
      </c>
      <c r="J18" s="7">
        <f>IF(I18="","",_xlfn.IFNA(INDEX('Electric Inputs'!J:J,MATCH($A18,'Electric Inputs'!$A:$A,0)),0)+_xlfn.IFNA(INDEX('Gas Inputs'!J:J,MATCH($A18,'Gas Inputs'!$A:$A,0)),0))</f>
        <v>0</v>
      </c>
      <c r="K18" s="7">
        <f>IF(J18="","",_xlfn.IFNA(INDEX('Electric Inputs'!K:K,MATCH($A18,'Electric Inputs'!$A:$A,0)),0)+_xlfn.IFNA(INDEX('Gas Inputs'!K:K,MATCH($A18,'Gas Inputs'!$A:$A,0)),0))</f>
        <v>1297209.7827358453</v>
      </c>
      <c r="L18" s="34">
        <f t="shared" ref="L18" si="10">IFERROR(IF(D18&gt;0,(F18+C18+E18+I18)/D18,0),0)</f>
        <v>2.2625531997179955</v>
      </c>
      <c r="M18" s="34">
        <f t="shared" ref="M18" si="11">IFERROR(G18/(B18+C18+F18),0)</f>
        <v>0.53337673131579555</v>
      </c>
      <c r="N18" s="34">
        <f t="shared" ref="N18" si="12">IFERROR(G18/(B18+C18),0)</f>
        <v>2.4315274805181089</v>
      </c>
      <c r="O18" s="34">
        <f t="shared" ref="O18" si="13">IFERROR((G18+E18+I18)/(B18+D18),0)</f>
        <v>1.1214796249405889</v>
      </c>
      <c r="P18" s="34">
        <f t="shared" ref="P18" si="14">IFERROR((H18+K18+J18)/(B18+D18),0)</f>
        <v>1.5273929107962081</v>
      </c>
    </row>
    <row r="19" spans="1:16" ht="14.45" customHeight="1" x14ac:dyDescent="0.25">
      <c r="A19" s="1" t="s">
        <v>87</v>
      </c>
      <c r="B19" s="7">
        <f>IF(A19="","",_xlfn.IFNA(INDEX('Electric Inputs'!B:B,MATCH($A19,'Electric Inputs'!$A:$A,0)),0)+_xlfn.IFNA(INDEX('Gas Inputs'!B:B,MATCH($A19,'Gas Inputs'!$A:$A,0)),0))</f>
        <v>1722881.3402697034</v>
      </c>
      <c r="C19" s="7">
        <f>IF(B19="","",_xlfn.IFNA(INDEX('Electric Inputs'!C:C,MATCH($A19,'Electric Inputs'!$A:$A,0)),0)+_xlfn.IFNA(INDEX('Gas Inputs'!C:C,MATCH($A19,'Gas Inputs'!$A:$A,0)),0))</f>
        <v>3228844.7700000009</v>
      </c>
      <c r="D19" s="7">
        <f>IF(C19="","",_xlfn.IFNA(INDEX('Electric Inputs'!D:D,MATCH($A19,'Electric Inputs'!$A:$A,0)),0)+_xlfn.IFNA(INDEX('Gas Inputs'!D:D,MATCH($A19,'Gas Inputs'!$A:$A,0)),0))</f>
        <v>3228844.7700000009</v>
      </c>
      <c r="E19" s="7">
        <f>IF(D19="","",_xlfn.IFNA(INDEX('Electric Inputs'!E:E,MATCH($A19,'Electric Inputs'!$A:$A,0)),0)+_xlfn.IFNA(INDEX('Gas Inputs'!E:E,MATCH($A19,'Gas Inputs'!$A:$A,0)),0))</f>
        <v>0</v>
      </c>
      <c r="F19" s="7">
        <f>IF(E19="","",_xlfn.IFNA(INDEX('Electric Inputs'!F:F,MATCH($A19,'Electric Inputs'!$A:$A,0)),0)+_xlfn.IFNA(INDEX('Gas Inputs'!F:F,MATCH($A19,'Gas Inputs'!$A:$A,0)),0))</f>
        <v>15599058.333550831</v>
      </c>
      <c r="G19" s="7">
        <f>IF(F19="","",_xlfn.IFNA(INDEX('Electric Inputs'!G:G,MATCH($A19,'Electric Inputs'!$A:$A,0)),0)+_xlfn.IFNA(INDEX('Gas Inputs'!G:G,MATCH($A19,'Gas Inputs'!$A:$A,0)),0))</f>
        <v>11414712.686801957</v>
      </c>
      <c r="H19" s="7">
        <f>IF(G19="","",_xlfn.IFNA(INDEX('Electric Inputs'!H:H,MATCH($A19,'Electric Inputs'!$A:$A,0)),0)+_xlfn.IFNA(INDEX('Gas Inputs'!H:H,MATCH($A19,'Gas Inputs'!$A:$A,0)),0))</f>
        <v>15899649.001256395</v>
      </c>
      <c r="I19" s="7">
        <f>IF(H19="","",_xlfn.IFNA(INDEX('Electric Inputs'!I:I,MATCH($A19,'Electric Inputs'!$A:$A,0)),0)+_xlfn.IFNA(INDEX('Gas Inputs'!I:I,MATCH($A19,'Gas Inputs'!$A:$A,0)),0))</f>
        <v>0</v>
      </c>
      <c r="J19" s="7">
        <f>IF(I19="","",_xlfn.IFNA(INDEX('Electric Inputs'!J:J,MATCH($A19,'Electric Inputs'!$A:$A,0)),0)+_xlfn.IFNA(INDEX('Gas Inputs'!J:J,MATCH($A19,'Gas Inputs'!$A:$A,0)),0))</f>
        <v>0</v>
      </c>
      <c r="K19" s="7">
        <f>IF(J19="","",_xlfn.IFNA(INDEX('Electric Inputs'!K:K,MATCH($A19,'Electric Inputs'!$A:$A,0)),0)+_xlfn.IFNA(INDEX('Gas Inputs'!K:K,MATCH($A19,'Gas Inputs'!$A:$A,0)),0))</f>
        <v>1578814.2246826966</v>
      </c>
      <c r="L19" s="34">
        <f t="shared" si="0"/>
        <v>5.831157718849032</v>
      </c>
      <c r="M19" s="34">
        <f t="shared" si="1"/>
        <v>0.55543926890023287</v>
      </c>
      <c r="N19" s="34">
        <f t="shared" si="2"/>
        <v>2.3051987191149861</v>
      </c>
      <c r="O19" s="34">
        <f t="shared" si="3"/>
        <v>2.3051987191149861</v>
      </c>
      <c r="P19" s="34">
        <f t="shared" si="4"/>
        <v>3.5297718081962119</v>
      </c>
    </row>
    <row r="20" spans="1:16" ht="14.45" customHeight="1" x14ac:dyDescent="0.25">
      <c r="A20" t="s">
        <v>99</v>
      </c>
      <c r="B20" s="7">
        <f>IF(A20="","",_xlfn.IFNA(INDEX('Electric Inputs'!B:B,MATCH($A20,'Electric Inputs'!$A:$A,0)),0)+_xlfn.IFNA(INDEX('Gas Inputs'!B:B,MATCH($A20,'Gas Inputs'!$A:$A,0)),0))</f>
        <v>1071133.6515996403</v>
      </c>
      <c r="C20" s="7">
        <f>IF(B20="","",_xlfn.IFNA(INDEX('Electric Inputs'!C:C,MATCH($A20,'Electric Inputs'!$A:$A,0)),0)+_xlfn.IFNA(INDEX('Gas Inputs'!C:C,MATCH($A20,'Gas Inputs'!$A:$A,0)),0))</f>
        <v>5333158.6800000006</v>
      </c>
      <c r="D20" s="7">
        <f>IF(C20="","",_xlfn.IFNA(INDEX('Electric Inputs'!D:D,MATCH($A20,'Electric Inputs'!$A:$A,0)),0)+_xlfn.IFNA(INDEX('Gas Inputs'!D:D,MATCH($A20,'Gas Inputs'!$A:$A,0)),0))</f>
        <v>5333158.6800000006</v>
      </c>
      <c r="E20" s="7">
        <f>IF(D20="","",_xlfn.IFNA(INDEX('Electric Inputs'!E:E,MATCH($A20,'Electric Inputs'!$A:$A,0)),0)+_xlfn.IFNA(INDEX('Gas Inputs'!E:E,MATCH($A20,'Gas Inputs'!$A:$A,0)),0))</f>
        <v>0</v>
      </c>
      <c r="F20" s="7">
        <f>IF(E20="","",_xlfn.IFNA(INDEX('Electric Inputs'!F:F,MATCH($A20,'Electric Inputs'!$A:$A,0)),0)+_xlfn.IFNA(INDEX('Gas Inputs'!F:F,MATCH($A20,'Gas Inputs'!$A:$A,0)),0))</f>
        <v>39597755.29556416</v>
      </c>
      <c r="G20" s="7">
        <f>IF(F20="","",_xlfn.IFNA(INDEX('Electric Inputs'!G:G,MATCH($A20,'Electric Inputs'!$A:$A,0)),0)+_xlfn.IFNA(INDEX('Gas Inputs'!G:G,MATCH($A20,'Gas Inputs'!$A:$A,0)),0))</f>
        <v>59894349.240538567</v>
      </c>
      <c r="H20" s="7">
        <f>IF(G20="","",_xlfn.IFNA(INDEX('Electric Inputs'!H:H,MATCH($A20,'Electric Inputs'!$A:$A,0)),0)+_xlfn.IFNA(INDEX('Gas Inputs'!H:H,MATCH($A20,'Gas Inputs'!$A:$A,0)),0))</f>
        <v>101980766.48940943</v>
      </c>
      <c r="I20" s="7">
        <f>IF(H20="","",_xlfn.IFNA(INDEX('Electric Inputs'!I:I,MATCH($A20,'Electric Inputs'!$A:$A,0)),0)+_xlfn.IFNA(INDEX('Gas Inputs'!I:I,MATCH($A20,'Gas Inputs'!$A:$A,0)),0))</f>
        <v>0</v>
      </c>
      <c r="J20" s="7">
        <f>IF(I20="","",_xlfn.IFNA(INDEX('Electric Inputs'!J:J,MATCH($A20,'Electric Inputs'!$A:$A,0)),0)+_xlfn.IFNA(INDEX('Gas Inputs'!J:J,MATCH($A20,'Gas Inputs'!$A:$A,0)),0))</f>
        <v>0</v>
      </c>
      <c r="K20" s="7">
        <f>IF(J20="","",_xlfn.IFNA(INDEX('Electric Inputs'!K:K,MATCH($A20,'Electric Inputs'!$A:$A,0)),0)+_xlfn.IFNA(INDEX('Gas Inputs'!K:K,MATCH($A20,'Gas Inputs'!$A:$A,0)),0))</f>
        <v>10000031.978932517</v>
      </c>
      <c r="L20" s="34">
        <f t="shared" si="0"/>
        <v>8.4248222622853124</v>
      </c>
      <c r="M20" s="34">
        <f t="shared" si="1"/>
        <v>1.301993114001549</v>
      </c>
      <c r="N20" s="34">
        <f t="shared" si="2"/>
        <v>9.3522197519016714</v>
      </c>
      <c r="O20" s="34">
        <f t="shared" si="3"/>
        <v>9.3522197519016714</v>
      </c>
      <c r="P20" s="34">
        <f t="shared" si="4"/>
        <v>17.485272793656467</v>
      </c>
    </row>
    <row r="21" spans="1:16" ht="14.45" customHeight="1" x14ac:dyDescent="0.25">
      <c r="A21" s="1" t="s">
        <v>89</v>
      </c>
      <c r="B21" s="7">
        <f>IF(A21="","",_xlfn.IFNA(INDEX('Electric Inputs'!B:B,MATCH($A21,'Electric Inputs'!$A:$A,0)),0)+_xlfn.IFNA(INDEX('Gas Inputs'!B:B,MATCH($A21,'Gas Inputs'!$A:$A,0)),0))</f>
        <v>265410.70653821656</v>
      </c>
      <c r="C21" s="7">
        <f>IF(B21="","",_xlfn.IFNA(INDEX('Electric Inputs'!C:C,MATCH($A21,'Electric Inputs'!$A:$A,0)),0)+_xlfn.IFNA(INDEX('Gas Inputs'!C:C,MATCH($A21,'Gas Inputs'!$A:$A,0)),0))</f>
        <v>145956.82</v>
      </c>
      <c r="D21" s="7">
        <f>IF(C21="","",_xlfn.IFNA(INDEX('Electric Inputs'!D:D,MATCH($A21,'Electric Inputs'!$A:$A,0)),0)+_xlfn.IFNA(INDEX('Gas Inputs'!D:D,MATCH($A21,'Gas Inputs'!$A:$A,0)),0))</f>
        <v>121057.02000000002</v>
      </c>
      <c r="E21" s="7">
        <f>IF(D21="","",_xlfn.IFNA(INDEX('Electric Inputs'!E:E,MATCH($A21,'Electric Inputs'!$A:$A,0)),0)+_xlfn.IFNA(INDEX('Gas Inputs'!E:E,MATCH($A21,'Gas Inputs'!$A:$A,0)),0))</f>
        <v>0</v>
      </c>
      <c r="F21" s="7">
        <f>IF(E21="","",_xlfn.IFNA(INDEX('Electric Inputs'!F:F,MATCH($A21,'Electric Inputs'!$A:$A,0)),0)+_xlfn.IFNA(INDEX('Gas Inputs'!F:F,MATCH($A21,'Gas Inputs'!$A:$A,0)),0))</f>
        <v>132741.7341558394</v>
      </c>
      <c r="G21" s="7">
        <f>IF(F21="","",_xlfn.IFNA(INDEX('Electric Inputs'!G:G,MATCH($A21,'Electric Inputs'!$A:$A,0)),0)+_xlfn.IFNA(INDEX('Gas Inputs'!G:G,MATCH($A21,'Gas Inputs'!$A:$A,0)),0))</f>
        <v>111222.06490190118</v>
      </c>
      <c r="H21" s="7">
        <f>IF(G21="","",_xlfn.IFNA(INDEX('Electric Inputs'!H:H,MATCH($A21,'Electric Inputs'!$A:$A,0)),0)+_xlfn.IFNA(INDEX('Gas Inputs'!H:H,MATCH($A21,'Gas Inputs'!$A:$A,0)),0))</f>
        <v>172417.7795816104</v>
      </c>
      <c r="I21" s="7">
        <f>IF(H21="","",_xlfn.IFNA(INDEX('Electric Inputs'!I:I,MATCH($A21,'Electric Inputs'!$A:$A,0)),0)+_xlfn.IFNA(INDEX('Gas Inputs'!I:I,MATCH($A21,'Gas Inputs'!$A:$A,0)),0))</f>
        <v>20398.293858459721</v>
      </c>
      <c r="J21" s="7">
        <f>IF(I21="","",_xlfn.IFNA(INDEX('Electric Inputs'!J:J,MATCH($A21,'Electric Inputs'!$A:$A,0)),0)+_xlfn.IFNA(INDEX('Gas Inputs'!J:J,MATCH($A21,'Gas Inputs'!$A:$A,0)),0))</f>
        <v>24777.000480631108</v>
      </c>
      <c r="K21" s="7">
        <f>IF(J21="","",_xlfn.IFNA(INDEX('Electric Inputs'!K:K,MATCH($A21,'Electric Inputs'!$A:$A,0)),0)+_xlfn.IFNA(INDEX('Gas Inputs'!K:K,MATCH($A21,'Gas Inputs'!$A:$A,0)),0))</f>
        <v>16696.820373392213</v>
      </c>
      <c r="L21" s="34">
        <f t="shared" si="0"/>
        <v>2.4707104801877584</v>
      </c>
      <c r="M21" s="34">
        <f t="shared" si="1"/>
        <v>0.20441126982479277</v>
      </c>
      <c r="N21" s="34">
        <f t="shared" si="2"/>
        <v>0.27037152358103916</v>
      </c>
      <c r="O21" s="34">
        <f t="shared" si="3"/>
        <v>0.34057270432216896</v>
      </c>
      <c r="P21" s="34">
        <f t="shared" si="4"/>
        <v>0.55345268375076762</v>
      </c>
    </row>
    <row r="22" spans="1:16" ht="14.45" customHeight="1" x14ac:dyDescent="0.25">
      <c r="A22" s="1" t="s">
        <v>90</v>
      </c>
      <c r="B22" s="7">
        <f>IF(A22="","",_xlfn.IFNA(INDEX('Electric Inputs'!B:B,MATCH($A22,'Electric Inputs'!$A:$A,0)),0)+_xlfn.IFNA(INDEX('Gas Inputs'!B:B,MATCH($A22,'Gas Inputs'!$A:$A,0)),0))</f>
        <v>0</v>
      </c>
      <c r="C22" s="7">
        <f>IF(B22="","",_xlfn.IFNA(INDEX('Electric Inputs'!C:C,MATCH($A22,'Electric Inputs'!$A:$A,0)),0)+_xlfn.IFNA(INDEX('Gas Inputs'!C:C,MATCH($A22,'Gas Inputs'!$A:$A,0)),0))</f>
        <v>0</v>
      </c>
      <c r="D22" s="7">
        <f>IF(C22="","",_xlfn.IFNA(INDEX('Electric Inputs'!D:D,MATCH($A22,'Electric Inputs'!$A:$A,0)),0)+_xlfn.IFNA(INDEX('Gas Inputs'!D:D,MATCH($A22,'Gas Inputs'!$A:$A,0)),0))</f>
        <v>0</v>
      </c>
      <c r="E22" s="7">
        <f>IF(D22="","",_xlfn.IFNA(INDEX('Electric Inputs'!E:E,MATCH($A22,'Electric Inputs'!$A:$A,0)),0)+_xlfn.IFNA(INDEX('Gas Inputs'!E:E,MATCH($A22,'Gas Inputs'!$A:$A,0)),0))</f>
        <v>0</v>
      </c>
      <c r="F22" s="7">
        <f>IF(E22="","",_xlfn.IFNA(INDEX('Electric Inputs'!F:F,MATCH($A22,'Electric Inputs'!$A:$A,0)),0)+_xlfn.IFNA(INDEX('Gas Inputs'!F:F,MATCH($A22,'Gas Inputs'!$A:$A,0)),0))</f>
        <v>0</v>
      </c>
      <c r="G22" s="7">
        <f>IF(F22="","",_xlfn.IFNA(INDEX('Electric Inputs'!G:G,MATCH($A22,'Electric Inputs'!$A:$A,0)),0)+_xlfn.IFNA(INDEX('Gas Inputs'!G:G,MATCH($A22,'Gas Inputs'!$A:$A,0)),0))</f>
        <v>0</v>
      </c>
      <c r="H22" s="7">
        <f>IF(G22="","",_xlfn.IFNA(INDEX('Electric Inputs'!H:H,MATCH($A22,'Electric Inputs'!$A:$A,0)),0)+_xlfn.IFNA(INDEX('Gas Inputs'!H:H,MATCH($A22,'Gas Inputs'!$A:$A,0)),0))</f>
        <v>0</v>
      </c>
      <c r="I22" s="7">
        <f>IF(H22="","",_xlfn.IFNA(INDEX('Electric Inputs'!I:I,MATCH($A22,'Electric Inputs'!$A:$A,0)),0)+_xlfn.IFNA(INDEX('Gas Inputs'!I:I,MATCH($A22,'Gas Inputs'!$A:$A,0)),0))</f>
        <v>0</v>
      </c>
      <c r="J22" s="7">
        <f>IF(I22="","",_xlfn.IFNA(INDEX('Electric Inputs'!J:J,MATCH($A22,'Electric Inputs'!$A:$A,0)),0)+_xlfn.IFNA(INDEX('Gas Inputs'!J:J,MATCH($A22,'Gas Inputs'!$A:$A,0)),0))</f>
        <v>0</v>
      </c>
      <c r="K22" s="7">
        <f>IF(J22="","",_xlfn.IFNA(INDEX('Electric Inputs'!K:K,MATCH($A22,'Electric Inputs'!$A:$A,0)),0)+_xlfn.IFNA(INDEX('Gas Inputs'!K:K,MATCH($A22,'Gas Inputs'!$A:$A,0)),0))</f>
        <v>0</v>
      </c>
      <c r="L22" s="34">
        <f t="shared" si="0"/>
        <v>0</v>
      </c>
      <c r="M22" s="34">
        <f t="shared" si="1"/>
        <v>0</v>
      </c>
      <c r="N22" s="34">
        <f t="shared" si="2"/>
        <v>0</v>
      </c>
      <c r="O22" s="34">
        <f t="shared" si="3"/>
        <v>0</v>
      </c>
      <c r="P22" s="34">
        <f t="shared" si="4"/>
        <v>0</v>
      </c>
    </row>
    <row r="23" spans="1:16" ht="14.45" customHeight="1" x14ac:dyDescent="0.25">
      <c r="A23" s="1" t="s">
        <v>91</v>
      </c>
      <c r="B23" s="7">
        <f>IF(A23="","",_xlfn.IFNA(INDEX('Electric Inputs'!B:B,MATCH($A23,'Electric Inputs'!$A:$A,0)),0)+_xlfn.IFNA(INDEX('Gas Inputs'!B:B,MATCH($A23,'Gas Inputs'!$A:$A,0)),0))</f>
        <v>22151.359999999997</v>
      </c>
      <c r="C23" s="7">
        <f>IF(B23="","",_xlfn.IFNA(INDEX('Electric Inputs'!C:C,MATCH($A23,'Electric Inputs'!$A:$A,0)),0)+_xlfn.IFNA(INDEX('Gas Inputs'!C:C,MATCH($A23,'Gas Inputs'!$A:$A,0)),0))</f>
        <v>97020</v>
      </c>
      <c r="D23" s="7">
        <f>IF(C23="","",_xlfn.IFNA(INDEX('Electric Inputs'!D:D,MATCH($A23,'Electric Inputs'!$A:$A,0)),0)+_xlfn.IFNA(INDEX('Gas Inputs'!D:D,MATCH($A23,'Gas Inputs'!$A:$A,0)),0))</f>
        <v>97020</v>
      </c>
      <c r="E23" s="7">
        <f>IF(D23="","",_xlfn.IFNA(INDEX('Electric Inputs'!E:E,MATCH($A23,'Electric Inputs'!$A:$A,0)),0)+_xlfn.IFNA(INDEX('Gas Inputs'!E:E,MATCH($A23,'Gas Inputs'!$A:$A,0)),0))</f>
        <v>0</v>
      </c>
      <c r="F23" s="7">
        <f>IF(E23="","",_xlfn.IFNA(INDEX('Electric Inputs'!F:F,MATCH($A23,'Electric Inputs'!$A:$A,0)),0)+_xlfn.IFNA(INDEX('Gas Inputs'!F:F,MATCH($A23,'Gas Inputs'!$A:$A,0)),0))</f>
        <v>0</v>
      </c>
      <c r="G23" s="7">
        <f>IF(F23="","",_xlfn.IFNA(INDEX('Electric Inputs'!G:G,MATCH($A23,'Electric Inputs'!$A:$A,0)),0)+_xlfn.IFNA(INDEX('Gas Inputs'!G:G,MATCH($A23,'Gas Inputs'!$A:$A,0)),0))</f>
        <v>0</v>
      </c>
      <c r="H23" s="7">
        <f>IF(G23="","",_xlfn.IFNA(INDEX('Electric Inputs'!H:H,MATCH($A23,'Electric Inputs'!$A:$A,0)),0)+_xlfn.IFNA(INDEX('Gas Inputs'!H:H,MATCH($A23,'Gas Inputs'!$A:$A,0)),0))</f>
        <v>0</v>
      </c>
      <c r="I23" s="7">
        <f>IF(H23="","",_xlfn.IFNA(INDEX('Electric Inputs'!I:I,MATCH($A23,'Electric Inputs'!$A:$A,0)),0)+_xlfn.IFNA(INDEX('Gas Inputs'!I:I,MATCH($A23,'Gas Inputs'!$A:$A,0)),0))</f>
        <v>0</v>
      </c>
      <c r="J23" s="7">
        <f>IF(I23="","",_xlfn.IFNA(INDEX('Electric Inputs'!J:J,MATCH($A23,'Electric Inputs'!$A:$A,0)),0)+_xlfn.IFNA(INDEX('Gas Inputs'!J:J,MATCH($A23,'Gas Inputs'!$A:$A,0)),0))</f>
        <v>0</v>
      </c>
      <c r="K23" s="7">
        <f>IF(J23="","",_xlfn.IFNA(INDEX('Electric Inputs'!K:K,MATCH($A23,'Electric Inputs'!$A:$A,0)),0)+_xlfn.IFNA(INDEX('Gas Inputs'!K:K,MATCH($A23,'Gas Inputs'!$A:$A,0)),0))</f>
        <v>0</v>
      </c>
      <c r="L23" s="34">
        <f t="shared" si="0"/>
        <v>1</v>
      </c>
      <c r="M23" s="34">
        <f t="shared" si="1"/>
        <v>0</v>
      </c>
      <c r="N23" s="34">
        <f t="shared" si="2"/>
        <v>0</v>
      </c>
      <c r="O23" s="34">
        <f t="shared" si="3"/>
        <v>0</v>
      </c>
      <c r="P23" s="34">
        <f t="shared" si="4"/>
        <v>0</v>
      </c>
    </row>
    <row r="24" spans="1:16" ht="14.45" customHeight="1" x14ac:dyDescent="0.25">
      <c r="A24" t="s">
        <v>93</v>
      </c>
      <c r="B24" s="7">
        <f>IF(A24="","",_xlfn.IFNA(INDEX('Electric Inputs'!B:B,MATCH($A24,'Electric Inputs'!$A:$A,0)),0)+_xlfn.IFNA(INDEX('Gas Inputs'!B:B,MATCH($A24,'Gas Inputs'!$A:$A,0)),0))</f>
        <v>2277531.12</v>
      </c>
      <c r="C24" s="7">
        <f>IF(B24="","",_xlfn.IFNA(INDEX('Electric Inputs'!C:C,MATCH($A24,'Electric Inputs'!$A:$A,0)),0)+_xlfn.IFNA(INDEX('Gas Inputs'!C:C,MATCH($A24,'Gas Inputs'!$A:$A,0)),0))</f>
        <v>0</v>
      </c>
      <c r="D24" s="7">
        <f>IF(C24="","",_xlfn.IFNA(INDEX('Electric Inputs'!D:D,MATCH($A24,'Electric Inputs'!$A:$A,0)),0)+_xlfn.IFNA(INDEX('Gas Inputs'!D:D,MATCH($A24,'Gas Inputs'!$A:$A,0)),0))</f>
        <v>0</v>
      </c>
      <c r="E24" s="7">
        <f>IF(D24="","",_xlfn.IFNA(INDEX('Electric Inputs'!E:E,MATCH($A24,'Electric Inputs'!$A:$A,0)),0)+_xlfn.IFNA(INDEX('Gas Inputs'!E:E,MATCH($A24,'Gas Inputs'!$A:$A,0)),0))</f>
        <v>0</v>
      </c>
      <c r="F24" s="7">
        <f>IF(E24="","",_xlfn.IFNA(INDEX('Electric Inputs'!F:F,MATCH($A24,'Electric Inputs'!$A:$A,0)),0)+_xlfn.IFNA(INDEX('Gas Inputs'!F:F,MATCH($A24,'Gas Inputs'!$A:$A,0)),0))</f>
        <v>0</v>
      </c>
      <c r="G24" s="7">
        <f>IF(F24="","",_xlfn.IFNA(INDEX('Electric Inputs'!G:G,MATCH($A24,'Electric Inputs'!$A:$A,0)),0)+_xlfn.IFNA(INDEX('Gas Inputs'!G:G,MATCH($A24,'Gas Inputs'!$A:$A,0)),0))</f>
        <v>0</v>
      </c>
      <c r="H24" s="7">
        <f>IF(G24="","",_xlfn.IFNA(INDEX('Electric Inputs'!H:H,MATCH($A24,'Electric Inputs'!$A:$A,0)),0)+_xlfn.IFNA(INDEX('Gas Inputs'!H:H,MATCH($A24,'Gas Inputs'!$A:$A,0)),0))</f>
        <v>0</v>
      </c>
      <c r="I24" s="7">
        <f>IF(H24="","",_xlfn.IFNA(INDEX('Electric Inputs'!I:I,MATCH($A24,'Electric Inputs'!$A:$A,0)),0)+_xlfn.IFNA(INDEX('Gas Inputs'!I:I,MATCH($A24,'Gas Inputs'!$A:$A,0)),0))</f>
        <v>0</v>
      </c>
      <c r="J24" s="7">
        <f>IF(I24="","",_xlfn.IFNA(INDEX('Electric Inputs'!J:J,MATCH($A24,'Electric Inputs'!$A:$A,0)),0)+_xlfn.IFNA(INDEX('Gas Inputs'!J:J,MATCH($A24,'Gas Inputs'!$A:$A,0)),0))</f>
        <v>0</v>
      </c>
      <c r="K24" s="7">
        <f>IF(J24="","",_xlfn.IFNA(INDEX('Electric Inputs'!K:K,MATCH($A24,'Electric Inputs'!$A:$A,0)),0)+_xlfn.IFNA(INDEX('Gas Inputs'!K:K,MATCH($A24,'Gas Inputs'!$A:$A,0)),0))</f>
        <v>0</v>
      </c>
      <c r="L24" s="34">
        <f t="shared" si="0"/>
        <v>0</v>
      </c>
      <c r="M24" s="34">
        <f t="shared" si="1"/>
        <v>0</v>
      </c>
      <c r="N24" s="34">
        <f t="shared" si="2"/>
        <v>0</v>
      </c>
      <c r="O24" s="34">
        <f t="shared" si="3"/>
        <v>0</v>
      </c>
      <c r="P24" s="34">
        <f t="shared" si="4"/>
        <v>0</v>
      </c>
    </row>
    <row r="25" spans="1:16" ht="14.45" hidden="1" customHeight="1" x14ac:dyDescent="0.25">
      <c r="A25" t="s">
        <v>100</v>
      </c>
      <c r="B25" s="7">
        <f>IF(A25="","",_xlfn.IFNA(INDEX('Electric Inputs'!B:B,MATCH($A25,'Electric Inputs'!$A:$A,0)),0)+_xlfn.IFNA(INDEX('Gas Inputs'!B:B,MATCH($A25,'Gas Inputs'!$A:$A,0)),0))</f>
        <v>5126316.5280363979</v>
      </c>
      <c r="C25" s="7">
        <f>IF(B25="","",_xlfn.IFNA(INDEX('Electric Inputs'!C:C,MATCH($A25,'Electric Inputs'!$A:$A,0)),0)+_xlfn.IFNA(INDEX('Gas Inputs'!C:C,MATCH($A25,'Gas Inputs'!$A:$A,0)),0))</f>
        <v>16672719.330000116</v>
      </c>
      <c r="D25" s="7">
        <f>IF(C25="","",_xlfn.IFNA(INDEX('Electric Inputs'!D:D,MATCH($A25,'Electric Inputs'!$A:$A,0)),0)+_xlfn.IFNA(INDEX('Gas Inputs'!D:D,MATCH($A25,'Gas Inputs'!$A:$A,0)),0))</f>
        <v>29629093.750000119</v>
      </c>
      <c r="E25" s="7">
        <f>IF(D25="","",_xlfn.IFNA(INDEX('Electric Inputs'!E:E,MATCH($A25,'Electric Inputs'!$A:$A,0)),0)+_xlfn.IFNA(INDEX('Gas Inputs'!E:E,MATCH($A25,'Gas Inputs'!$A:$A,0)),0))</f>
        <v>0</v>
      </c>
      <c r="F25" s="7">
        <f>IF(E25="","",_xlfn.IFNA(INDEX('Electric Inputs'!F:F,MATCH($A25,'Electric Inputs'!$A:$A,0)),0)+_xlfn.IFNA(INDEX('Gas Inputs'!F:F,MATCH($A25,'Gas Inputs'!$A:$A,0)),0))</f>
        <v>82237064.571535915</v>
      </c>
      <c r="G25" s="7">
        <f>IF(F25="","",_xlfn.IFNA(INDEX('Electric Inputs'!G:G,MATCH($A25,'Electric Inputs'!$A:$A,0)),0)+_xlfn.IFNA(INDEX('Gas Inputs'!G:G,MATCH($A25,'Gas Inputs'!$A:$A,0)),0))</f>
        <v>94736663.051270202</v>
      </c>
      <c r="H25" s="7">
        <f>IF(G25="","",_xlfn.IFNA(INDEX('Electric Inputs'!H:H,MATCH($A25,'Electric Inputs'!$A:$A,0)),0)+_xlfn.IFNA(INDEX('Gas Inputs'!H:H,MATCH($A25,'Gas Inputs'!$A:$A,0)),0))</f>
        <v>149647429.66137978</v>
      </c>
      <c r="I25" s="7">
        <f>IF(H25="","",_xlfn.IFNA(INDEX('Electric Inputs'!I:I,MATCH($A25,'Electric Inputs'!$A:$A,0)),0)+_xlfn.IFNA(INDEX('Gas Inputs'!I:I,MATCH($A25,'Gas Inputs'!$A:$A,0)),0))</f>
        <v>2582512.3930269126</v>
      </c>
      <c r="J25" s="7">
        <f>IF(I25="","",_xlfn.IFNA(INDEX('Electric Inputs'!J:J,MATCH($A25,'Electric Inputs'!$A:$A,0)),0)+_xlfn.IFNA(INDEX('Gas Inputs'!J:J,MATCH($A25,'Gas Inputs'!$A:$A,0)),0))</f>
        <v>3074141.3038087268</v>
      </c>
      <c r="K25" s="7">
        <f>IF(J25="","",_xlfn.IFNA(INDEX('Electric Inputs'!K:K,MATCH($A25,'Electric Inputs'!$A:$A,0)),0)+_xlfn.IFNA(INDEX('Gas Inputs'!K:K,MATCH($A25,'Gas Inputs'!$A:$A,0)),0))</f>
        <v>14500911.970054531</v>
      </c>
      <c r="L25" s="34">
        <f t="shared" si="0"/>
        <v>3.4254269519992504</v>
      </c>
      <c r="M25" s="34">
        <f t="shared" si="1"/>
        <v>0.91061336074781551</v>
      </c>
      <c r="N25" s="34">
        <f t="shared" si="2"/>
        <v>4.3459106938596195</v>
      </c>
      <c r="O25" s="34">
        <f t="shared" si="3"/>
        <v>2.8001158572366909</v>
      </c>
      <c r="P25" s="34">
        <f t="shared" si="4"/>
        <v>4.8114086870934827</v>
      </c>
    </row>
    <row r="26" spans="1:16" ht="14.45" customHeight="1" x14ac:dyDescent="0.25">
      <c r="A26" s="125" t="s">
        <v>15</v>
      </c>
      <c r="B26" s="123">
        <f>SUM(B10:B24)-B12-B18</f>
        <v>8248687.6059768209</v>
      </c>
      <c r="C26" s="123">
        <f t="shared" ref="C26:K26" si="15">SUM(C10:C24)-C12-C18</f>
        <v>19146080.110000115</v>
      </c>
      <c r="D26" s="123">
        <f t="shared" si="15"/>
        <v>32077554.73000012</v>
      </c>
      <c r="E26" s="123">
        <f t="shared" si="15"/>
        <v>0</v>
      </c>
      <c r="F26" s="123">
        <f t="shared" si="15"/>
        <v>87368207.208872423</v>
      </c>
      <c r="G26" s="123">
        <f t="shared" si="15"/>
        <v>98551799.79110834</v>
      </c>
      <c r="H26" s="123">
        <f t="shared" si="15"/>
        <v>154037724.71750358</v>
      </c>
      <c r="I26" s="123">
        <f t="shared" si="15"/>
        <v>2602910.6868853727</v>
      </c>
      <c r="J26" s="123">
        <f t="shared" si="15"/>
        <v>3098918.3042893582</v>
      </c>
      <c r="K26" s="123">
        <f t="shared" si="15"/>
        <v>14941120.082347073</v>
      </c>
      <c r="L26" s="34">
        <f t="shared" si="0"/>
        <v>3.4016682045813007</v>
      </c>
      <c r="M26" s="34">
        <f t="shared" si="1"/>
        <v>0.85874211482965968</v>
      </c>
      <c r="N26" s="34">
        <f t="shared" si="2"/>
        <v>3.5974679841374173</v>
      </c>
      <c r="O26" s="34">
        <f t="shared" si="3"/>
        <v>2.508409031400102</v>
      </c>
      <c r="P26" s="34">
        <f t="shared" si="4"/>
        <v>4.2671410261952758</v>
      </c>
    </row>
    <row r="27" spans="1:16" s="13" customFormat="1" ht="14.45" customHeight="1" x14ac:dyDescent="0.25">
      <c r="A27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34">
        <f t="shared" si="0"/>
        <v>0</v>
      </c>
      <c r="M27" s="34">
        <f t="shared" si="1"/>
        <v>0</v>
      </c>
      <c r="N27" s="34">
        <f t="shared" si="2"/>
        <v>0</v>
      </c>
      <c r="O27" s="34">
        <f t="shared" si="3"/>
        <v>0</v>
      </c>
      <c r="P27" s="34">
        <f t="shared" si="4"/>
        <v>0</v>
      </c>
    </row>
    <row r="28" spans="1:16" s="13" customFormat="1" ht="14.45" customHeight="1" x14ac:dyDescent="0.25">
      <c r="A28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34">
        <f t="shared" si="0"/>
        <v>0</v>
      </c>
      <c r="M28" s="34">
        <f t="shared" ref="M28:M52" si="16">IFERROR(G28/(B28+C28+F28),0)</f>
        <v>0</v>
      </c>
      <c r="N28" s="34">
        <f t="shared" ref="N28:N52" si="17">IFERROR(G28/(B28+C28),0)</f>
        <v>0</v>
      </c>
      <c r="O28" s="34">
        <f t="shared" ref="O28:O52" si="18">IFERROR((G28+E28+I28)/(B28+D28),0)</f>
        <v>0</v>
      </c>
      <c r="P28" s="34">
        <f t="shared" ref="P28:P52" si="19">IFERROR((H28+K28+J28)/(B28+D28),0)</f>
        <v>0</v>
      </c>
    </row>
    <row r="29" spans="1:16" s="13" customFormat="1" ht="14.45" customHeight="1" x14ac:dyDescent="0.25">
      <c r="A29" t="s">
        <v>101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34">
        <f t="shared" si="0"/>
        <v>0</v>
      </c>
      <c r="M29" s="34">
        <f t="shared" si="16"/>
        <v>0</v>
      </c>
      <c r="N29" s="34">
        <f t="shared" si="17"/>
        <v>0</v>
      </c>
      <c r="O29" s="34">
        <f t="shared" si="18"/>
        <v>0</v>
      </c>
      <c r="P29" s="34">
        <f t="shared" si="19"/>
        <v>0</v>
      </c>
    </row>
    <row r="30" spans="1:16" s="13" customFormat="1" ht="14.45" customHeight="1" x14ac:dyDescent="0.25">
      <c r="A30" t="s">
        <v>102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4">
        <f t="shared" si="0"/>
        <v>0</v>
      </c>
      <c r="M30" s="34">
        <f t="shared" si="16"/>
        <v>0</v>
      </c>
      <c r="N30" s="34">
        <f t="shared" si="17"/>
        <v>0</v>
      </c>
      <c r="O30" s="34">
        <f t="shared" si="18"/>
        <v>0</v>
      </c>
      <c r="P30" s="34">
        <f t="shared" si="19"/>
        <v>0</v>
      </c>
    </row>
    <row r="31" spans="1:16" ht="14.45" customHeight="1" x14ac:dyDescent="0.25">
      <c r="A31" t="s">
        <v>103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34">
        <f t="shared" si="0"/>
        <v>0</v>
      </c>
      <c r="M31" s="34">
        <f t="shared" si="16"/>
        <v>0</v>
      </c>
      <c r="N31" s="34">
        <f t="shared" si="17"/>
        <v>0</v>
      </c>
      <c r="O31" s="34">
        <f t="shared" si="18"/>
        <v>0</v>
      </c>
      <c r="P31" s="34">
        <f t="shared" si="19"/>
        <v>0</v>
      </c>
    </row>
    <row r="32" spans="1:16" ht="14.45" customHeight="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34">
        <f t="shared" si="0"/>
        <v>0</v>
      </c>
      <c r="M32" s="34">
        <f t="shared" si="16"/>
        <v>0</v>
      </c>
      <c r="N32" s="34">
        <f t="shared" si="17"/>
        <v>0</v>
      </c>
      <c r="O32" s="34">
        <f t="shared" si="18"/>
        <v>0</v>
      </c>
      <c r="P32" s="34">
        <f t="shared" si="19"/>
        <v>0</v>
      </c>
    </row>
    <row r="33" spans="1:16" ht="14.45" customHeight="1" x14ac:dyDescent="0.25">
      <c r="B33" s="13"/>
      <c r="C33" s="13"/>
      <c r="D33" s="13"/>
      <c r="E33" s="13"/>
      <c r="F33" s="13"/>
      <c r="G33" s="15"/>
      <c r="H33" s="15"/>
      <c r="I33" s="15"/>
      <c r="J33" s="15"/>
      <c r="K33" s="13"/>
      <c r="L33" s="34">
        <f t="shared" si="0"/>
        <v>0</v>
      </c>
      <c r="M33" s="34">
        <f t="shared" si="16"/>
        <v>0</v>
      </c>
      <c r="N33" s="34">
        <f t="shared" si="17"/>
        <v>0</v>
      </c>
      <c r="O33" s="34">
        <f t="shared" si="18"/>
        <v>0</v>
      </c>
      <c r="P33" s="34">
        <f t="shared" si="19"/>
        <v>0</v>
      </c>
    </row>
    <row r="34" spans="1:16" ht="14.45" customHeight="1" x14ac:dyDescent="0.25">
      <c r="B34" s="13"/>
      <c r="C34" s="13"/>
      <c r="D34" s="13"/>
      <c r="E34" s="13"/>
      <c r="F34" s="15"/>
      <c r="G34" s="15"/>
      <c r="H34" s="15"/>
      <c r="I34" s="15"/>
      <c r="J34" s="15"/>
      <c r="K34" s="13"/>
      <c r="L34" s="34">
        <f t="shared" si="0"/>
        <v>0</v>
      </c>
      <c r="M34" s="34">
        <f t="shared" si="16"/>
        <v>0</v>
      </c>
      <c r="N34" s="34">
        <f t="shared" si="17"/>
        <v>0</v>
      </c>
      <c r="O34" s="34">
        <f t="shared" si="18"/>
        <v>0</v>
      </c>
      <c r="P34" s="34">
        <f t="shared" si="19"/>
        <v>0</v>
      </c>
    </row>
    <row r="35" spans="1:16" ht="14.45" customHeight="1" x14ac:dyDescent="0.2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34">
        <f t="shared" si="0"/>
        <v>0</v>
      </c>
      <c r="M35" s="34">
        <f t="shared" si="16"/>
        <v>0</v>
      </c>
      <c r="N35" s="34">
        <f t="shared" si="17"/>
        <v>0</v>
      </c>
      <c r="O35" s="34">
        <f t="shared" si="18"/>
        <v>0</v>
      </c>
      <c r="P35" s="34">
        <f t="shared" si="19"/>
        <v>0</v>
      </c>
    </row>
    <row r="36" spans="1:16" ht="14.45" customHeight="1" x14ac:dyDescent="0.2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34">
        <f t="shared" si="0"/>
        <v>0</v>
      </c>
      <c r="M36" s="34">
        <f t="shared" si="16"/>
        <v>0</v>
      </c>
      <c r="N36" s="34">
        <f t="shared" si="17"/>
        <v>0</v>
      </c>
      <c r="O36" s="34">
        <f t="shared" si="18"/>
        <v>0</v>
      </c>
      <c r="P36" s="34">
        <f t="shared" si="19"/>
        <v>0</v>
      </c>
    </row>
    <row r="37" spans="1:16" ht="14.45" customHeight="1" x14ac:dyDescent="0.2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34">
        <f t="shared" si="0"/>
        <v>0</v>
      </c>
      <c r="M37" s="34">
        <f t="shared" si="16"/>
        <v>0</v>
      </c>
      <c r="N37" s="34">
        <f t="shared" si="17"/>
        <v>0</v>
      </c>
      <c r="O37" s="34">
        <f t="shared" si="18"/>
        <v>0</v>
      </c>
      <c r="P37" s="34">
        <f t="shared" si="19"/>
        <v>0</v>
      </c>
    </row>
    <row r="38" spans="1:16" ht="14.45" customHeight="1" x14ac:dyDescent="0.2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34">
        <f t="shared" si="0"/>
        <v>0</v>
      </c>
      <c r="M38" s="34">
        <f t="shared" si="16"/>
        <v>0</v>
      </c>
      <c r="N38" s="34">
        <f t="shared" si="17"/>
        <v>0</v>
      </c>
      <c r="O38" s="34">
        <f t="shared" si="18"/>
        <v>0</v>
      </c>
      <c r="P38" s="34">
        <f t="shared" si="19"/>
        <v>0</v>
      </c>
    </row>
    <row r="39" spans="1:16" ht="14.45" customHeight="1" x14ac:dyDescent="0.25">
      <c r="A39" s="10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34">
        <f t="shared" si="0"/>
        <v>0</v>
      </c>
      <c r="M39" s="34">
        <f t="shared" si="16"/>
        <v>0</v>
      </c>
      <c r="N39" s="34">
        <f t="shared" si="17"/>
        <v>0</v>
      </c>
      <c r="O39" s="34">
        <f t="shared" si="18"/>
        <v>0</v>
      </c>
      <c r="P39" s="34">
        <f t="shared" si="19"/>
        <v>0</v>
      </c>
    </row>
    <row r="40" spans="1:16" ht="14.45" customHeight="1" x14ac:dyDescent="0.25">
      <c r="L40" s="34">
        <f t="shared" si="0"/>
        <v>0</v>
      </c>
      <c r="M40" s="34">
        <f t="shared" si="16"/>
        <v>0</v>
      </c>
      <c r="N40" s="34">
        <f t="shared" si="17"/>
        <v>0</v>
      </c>
      <c r="O40" s="34">
        <f t="shared" si="18"/>
        <v>0</v>
      </c>
      <c r="P40" s="34">
        <f t="shared" si="19"/>
        <v>0</v>
      </c>
    </row>
    <row r="41" spans="1:16" ht="14.45" customHeight="1" x14ac:dyDescent="0.25">
      <c r="L41" s="34">
        <f t="shared" si="0"/>
        <v>0</v>
      </c>
      <c r="M41" s="34">
        <f t="shared" si="16"/>
        <v>0</v>
      </c>
      <c r="N41" s="34">
        <f t="shared" si="17"/>
        <v>0</v>
      </c>
      <c r="O41" s="34">
        <f t="shared" si="18"/>
        <v>0</v>
      </c>
      <c r="P41" s="34">
        <f t="shared" si="19"/>
        <v>0</v>
      </c>
    </row>
    <row r="42" spans="1:16" ht="14.45" customHeight="1" x14ac:dyDescent="0.25">
      <c r="L42" s="34">
        <f t="shared" si="0"/>
        <v>0</v>
      </c>
      <c r="M42" s="34">
        <f t="shared" si="16"/>
        <v>0</v>
      </c>
      <c r="N42" s="34">
        <f t="shared" si="17"/>
        <v>0</v>
      </c>
      <c r="O42" s="34">
        <f t="shared" si="18"/>
        <v>0</v>
      </c>
      <c r="P42" s="34">
        <f t="shared" si="19"/>
        <v>0</v>
      </c>
    </row>
    <row r="43" spans="1:16" ht="14.45" customHeight="1" x14ac:dyDescent="0.25">
      <c r="L43" s="34">
        <f t="shared" si="0"/>
        <v>0</v>
      </c>
      <c r="M43" s="34">
        <f t="shared" si="16"/>
        <v>0</v>
      </c>
      <c r="N43" s="34">
        <f t="shared" si="17"/>
        <v>0</v>
      </c>
      <c r="O43" s="34">
        <f t="shared" si="18"/>
        <v>0</v>
      </c>
      <c r="P43" s="34">
        <f t="shared" si="19"/>
        <v>0</v>
      </c>
    </row>
    <row r="44" spans="1:16" ht="14.45" customHeight="1" x14ac:dyDescent="0.25">
      <c r="L44" s="34">
        <f t="shared" si="0"/>
        <v>0</v>
      </c>
      <c r="M44" s="34">
        <f t="shared" si="16"/>
        <v>0</v>
      </c>
      <c r="N44" s="34">
        <f t="shared" si="17"/>
        <v>0</v>
      </c>
      <c r="O44" s="34">
        <f t="shared" si="18"/>
        <v>0</v>
      </c>
      <c r="P44" s="34">
        <f t="shared" si="19"/>
        <v>0</v>
      </c>
    </row>
    <row r="45" spans="1:16" ht="14.45" customHeight="1" x14ac:dyDescent="0.25">
      <c r="L45" s="34">
        <f t="shared" si="0"/>
        <v>0</v>
      </c>
      <c r="M45" s="34">
        <f t="shared" si="16"/>
        <v>0</v>
      </c>
      <c r="N45" s="34">
        <f t="shared" si="17"/>
        <v>0</v>
      </c>
      <c r="O45" s="34">
        <f t="shared" si="18"/>
        <v>0</v>
      </c>
      <c r="P45" s="34">
        <f t="shared" si="19"/>
        <v>0</v>
      </c>
    </row>
    <row r="46" spans="1:16" ht="14.45" customHeight="1" x14ac:dyDescent="0.25">
      <c r="L46" s="34">
        <f t="shared" si="0"/>
        <v>0</v>
      </c>
      <c r="M46" s="34">
        <f t="shared" si="16"/>
        <v>0</v>
      </c>
      <c r="N46" s="34">
        <f t="shared" si="17"/>
        <v>0</v>
      </c>
      <c r="O46" s="34">
        <f t="shared" si="18"/>
        <v>0</v>
      </c>
      <c r="P46" s="34">
        <f t="shared" si="19"/>
        <v>0</v>
      </c>
    </row>
    <row r="47" spans="1:16" ht="14.45" customHeight="1" x14ac:dyDescent="0.25">
      <c r="L47" s="34">
        <f t="shared" si="0"/>
        <v>0</v>
      </c>
      <c r="M47" s="34">
        <f t="shared" si="16"/>
        <v>0</v>
      </c>
      <c r="N47" s="34">
        <f t="shared" si="17"/>
        <v>0</v>
      </c>
      <c r="O47" s="34">
        <f t="shared" si="18"/>
        <v>0</v>
      </c>
      <c r="P47" s="34">
        <f t="shared" si="19"/>
        <v>0</v>
      </c>
    </row>
    <row r="48" spans="1:16" ht="14.45" customHeight="1" x14ac:dyDescent="0.25">
      <c r="L48" s="34">
        <f t="shared" si="0"/>
        <v>0</v>
      </c>
      <c r="M48" s="34">
        <f t="shared" si="16"/>
        <v>0</v>
      </c>
      <c r="N48" s="34">
        <f t="shared" si="17"/>
        <v>0</v>
      </c>
      <c r="O48" s="34">
        <f t="shared" si="18"/>
        <v>0</v>
      </c>
      <c r="P48" s="34">
        <f t="shared" si="19"/>
        <v>0</v>
      </c>
    </row>
    <row r="49" spans="12:16" ht="14.45" customHeight="1" x14ac:dyDescent="0.25">
      <c r="L49" s="34">
        <f t="shared" si="0"/>
        <v>0</v>
      </c>
      <c r="M49" s="34">
        <f t="shared" si="16"/>
        <v>0</v>
      </c>
      <c r="N49" s="34">
        <f t="shared" si="17"/>
        <v>0</v>
      </c>
      <c r="O49" s="34">
        <f t="shared" si="18"/>
        <v>0</v>
      </c>
      <c r="P49" s="34">
        <f t="shared" si="19"/>
        <v>0</v>
      </c>
    </row>
    <row r="50" spans="12:16" ht="14.45" customHeight="1" x14ac:dyDescent="0.25">
      <c r="L50" s="34">
        <f t="shared" si="0"/>
        <v>0</v>
      </c>
      <c r="M50" s="34">
        <f t="shared" si="16"/>
        <v>0</v>
      </c>
      <c r="N50" s="34">
        <f t="shared" si="17"/>
        <v>0</v>
      </c>
      <c r="O50" s="34">
        <f t="shared" si="18"/>
        <v>0</v>
      </c>
      <c r="P50" s="34">
        <f t="shared" si="19"/>
        <v>0</v>
      </c>
    </row>
    <row r="51" spans="12:16" ht="14.45" customHeight="1" x14ac:dyDescent="0.25">
      <c r="L51" s="34">
        <f t="shared" si="0"/>
        <v>0</v>
      </c>
      <c r="M51" s="34">
        <f t="shared" si="16"/>
        <v>0</v>
      </c>
      <c r="N51" s="34">
        <f t="shared" si="17"/>
        <v>0</v>
      </c>
      <c r="O51" s="34">
        <f t="shared" si="18"/>
        <v>0</v>
      </c>
      <c r="P51" s="34">
        <f t="shared" si="19"/>
        <v>0</v>
      </c>
    </row>
    <row r="52" spans="12:16" ht="14.45" customHeight="1" x14ac:dyDescent="0.25">
      <c r="L52" s="34">
        <f t="shared" si="0"/>
        <v>0</v>
      </c>
      <c r="M52" s="34">
        <f t="shared" si="16"/>
        <v>0</v>
      </c>
      <c r="N52" s="34">
        <f t="shared" si="17"/>
        <v>0</v>
      </c>
      <c r="O52" s="34">
        <f t="shared" si="18"/>
        <v>0</v>
      </c>
      <c r="P52" s="34">
        <f t="shared" si="19"/>
        <v>0</v>
      </c>
    </row>
  </sheetData>
  <mergeCells count="3">
    <mergeCell ref="A2:K2"/>
    <mergeCell ref="A3:K3"/>
    <mergeCell ref="A4:K4"/>
  </mergeCells>
  <conditionalFormatting sqref="A10:K10">
    <cfRule type="expression" dxfId="33" priority="4">
      <formula>$A10="Total"</formula>
    </cfRule>
  </conditionalFormatting>
  <conditionalFormatting sqref="A31">
    <cfRule type="expression" dxfId="32" priority="1">
      <formula>$A31="Total"</formula>
    </cfRule>
  </conditionalFormatting>
  <conditionalFormatting sqref="A29:A30">
    <cfRule type="expression" dxfId="31" priority="2">
      <formula>$A29="Total"</formula>
    </cfRule>
  </conditionalFormatting>
  <printOptions horizontalCentered="1" verticalCentered="1"/>
  <pageMargins left="0.7" right="0.7" top="0.75" bottom="0.75" header="0.3" footer="0.3"/>
  <pageSetup scale="64" orientation="landscape" r:id="rId1"/>
  <headerFooter scaleWithDoc="0">
    <oddHeader>&amp;R2020 Exhibit E
Summary Cost Benefit Results by Program
EEP-2018-0002</oddHeader>
    <oddFooter>&amp;L&amp;10&amp;A&amp;C&amp;10Page &amp;P of &amp;N&amp;R&amp;10&amp;F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CB171-B07B-4F9D-B58B-093D985B9F0B}">
  <sheetPr codeName="Sheet3">
    <pageSetUpPr fitToPage="1"/>
  </sheetPr>
  <dimension ref="A1:Y171"/>
  <sheetViews>
    <sheetView tabSelected="1" showRuler="0" view="pageLayout" zoomScale="80" zoomScaleNormal="100" zoomScalePageLayoutView="80" workbookViewId="0">
      <selection activeCell="A18" sqref="A18:T214"/>
    </sheetView>
  </sheetViews>
  <sheetFormatPr defaultColWidth="15.140625" defaultRowHeight="15" outlineLevelCol="1" x14ac:dyDescent="0.25"/>
  <cols>
    <col min="1" max="1" bestFit="true" customWidth="true" style="21" width="49.28515625" collapsed="false"/>
    <col min="2" max="2" customWidth="true" style="69" width="15.0" collapsed="false"/>
    <col min="3" max="6" customWidth="true" style="69" width="13.28515625" collapsed="false"/>
    <col min="7" max="7" customWidth="true" style="69" width="17.85546875" collapsed="false"/>
    <col min="8" max="8" customWidth="true" style="69" width="17.140625" collapsed="false"/>
    <col min="9" max="11" customWidth="true" style="69" width="13.85546875" collapsed="false"/>
    <col min="12" max="12" customWidth="true" hidden="true" style="60" width="18.85546875" outlineLevel="1" collapsed="false"/>
    <col min="13" max="13" customWidth="true" hidden="true" style="60" width="21.140625" outlineLevel="1" collapsed="false"/>
    <col min="14" max="14" customWidth="true" hidden="true" style="60" width="20.28515625" outlineLevel="1" collapsed="false"/>
    <col min="15" max="15" customWidth="true" hidden="true" style="60" width="8.5703125" outlineLevel="1" collapsed="false"/>
    <col min="16" max="16" customWidth="true" hidden="true" style="60" width="19.0" outlineLevel="1" collapsed="false"/>
    <col min="17" max="17" customWidth="true" hidden="true" style="60" width="24.5703125" outlineLevel="1" collapsed="false"/>
    <col min="18" max="18" customWidth="true" hidden="true" style="60" width="22.42578125" outlineLevel="1" collapsed="false"/>
    <col min="19" max="19" customWidth="true" style="21" width="4.140625" collapsed="true"/>
    <col min="20" max="24" customWidth="true" hidden="true" style="32" width="15.140625" outlineLevel="1" collapsed="false"/>
    <col min="25" max="25" customWidth="true" hidden="true" style="21" width="27.28515625" outlineLevel="1" collapsed="false"/>
    <col min="26" max="26" style="21" width="15.140625" collapsed="true"/>
    <col min="27" max="27" style="21" width="15.140625" collapsed="false"/>
    <col min="28" max="29" customWidth="true" style="21" width="15.140625" collapsed="false"/>
    <col min="30" max="16384" style="21" width="15.140625" collapsed="false"/>
  </cols>
  <sheetData>
    <row r="1" spans="1:25" ht="15.75" thickBot="1" x14ac:dyDescent="0.3"/>
    <row r="2" spans="1:25" s="80" customFormat="1" ht="15.6" customHeight="1" thickBot="1" x14ac:dyDescent="0.3">
      <c r="A2" s="133" t="s">
        <v>16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33" t="s">
        <v>57</v>
      </c>
      <c r="M2" s="53">
        <f>'Electric Inputs - Gross'!M1</f>
        <v>1</v>
      </c>
      <c r="N2" s="54">
        <v>1</v>
      </c>
      <c r="O2" s="55">
        <v>2</v>
      </c>
      <c r="P2" s="55">
        <v>3</v>
      </c>
      <c r="T2" s="100"/>
      <c r="U2" s="100"/>
      <c r="V2" s="100"/>
      <c r="W2" s="100"/>
      <c r="X2" s="100"/>
    </row>
    <row r="3" spans="1:25" s="80" customFormat="1" ht="15.6" customHeight="1" thickBot="1" x14ac:dyDescent="0.3">
      <c r="A3" s="133" t="str">
        <f>'Total Ratios'!$A$3</f>
        <v>2020 Iowa Energy Efficiency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56"/>
      <c r="M3" s="57" t="str">
        <f>HLOOKUP(M2,$N$2:$P$3,2,0)</f>
        <v/>
      </c>
      <c r="N3" s="85" t="str">
        <f>""</f>
        <v/>
      </c>
      <c r="O3" s="86" t="s">
        <v>58</v>
      </c>
      <c r="P3" s="86" t="s">
        <v>59</v>
      </c>
      <c r="T3" s="100"/>
      <c r="U3" s="100"/>
      <c r="V3" s="100"/>
      <c r="W3" s="100"/>
      <c r="X3" s="100"/>
    </row>
    <row r="4" spans="1:25" s="80" customFormat="1" ht="15.6" customHeight="1" x14ac:dyDescent="0.25">
      <c r="A4" s="133" t="str">
        <f>'Electric Inputs - Gross'!M2&amp;"Benefit/Cost Input Data - Electric Programs (Non-Curtailment)"</f>
        <v>Benefit/Cost Input Data - Electric Programs (Non-Curtailment)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31"/>
      <c r="M4" s="84"/>
      <c r="N4" s="84"/>
      <c r="O4" s="84"/>
      <c r="P4" s="84"/>
      <c r="Q4" s="31"/>
      <c r="R4" s="84"/>
      <c r="T4" s="100"/>
      <c r="U4" s="100"/>
      <c r="V4" s="100"/>
      <c r="W4" s="100"/>
      <c r="X4" s="100"/>
    </row>
    <row r="5" spans="1:25" x14ac:dyDescent="0.25">
      <c r="B5" s="67"/>
      <c r="C5" s="67"/>
      <c r="D5" s="68"/>
      <c r="E5" s="68"/>
      <c r="F5" s="68"/>
      <c r="G5" s="68"/>
      <c r="H5" s="68"/>
      <c r="I5" s="68"/>
      <c r="J5" s="68"/>
      <c r="K5" s="68"/>
      <c r="L5" s="58"/>
      <c r="M5" s="58"/>
      <c r="N5" s="58"/>
      <c r="O5" s="58"/>
      <c r="P5" s="58"/>
      <c r="Q5" s="58"/>
      <c r="R5" s="58"/>
    </row>
    <row r="6" spans="1:25" ht="14.45" customHeight="1" x14ac:dyDescent="0.25">
      <c r="G6" s="70" t="s">
        <v>6</v>
      </c>
      <c r="H6" s="70" t="s">
        <v>6</v>
      </c>
      <c r="I6" s="70"/>
      <c r="J6" s="70"/>
      <c r="L6" s="58"/>
      <c r="M6" s="58"/>
      <c r="N6" s="58"/>
      <c r="O6" s="58"/>
      <c r="P6" s="58"/>
      <c r="Q6" s="58"/>
      <c r="R6" s="58"/>
    </row>
    <row r="7" spans="1:25" ht="14.45" customHeight="1" x14ac:dyDescent="0.25">
      <c r="F7" s="70" t="s">
        <v>2</v>
      </c>
      <c r="G7" s="70" t="s">
        <v>7</v>
      </c>
      <c r="H7" s="70" t="s">
        <v>7</v>
      </c>
      <c r="I7" s="70" t="s">
        <v>24</v>
      </c>
      <c r="J7" s="70" t="s">
        <v>24</v>
      </c>
      <c r="L7" s="59"/>
      <c r="M7" s="59"/>
      <c r="N7" s="59"/>
      <c r="O7" s="59"/>
      <c r="P7" s="59"/>
      <c r="Q7" s="59"/>
      <c r="R7" s="59"/>
      <c r="U7" s="32" t="s">
        <v>19</v>
      </c>
      <c r="W7" s="32" t="s">
        <v>15</v>
      </c>
    </row>
    <row r="8" spans="1:25" ht="14.45" customHeight="1" x14ac:dyDescent="0.25">
      <c r="B8" s="70" t="s">
        <v>4</v>
      </c>
      <c r="C8" s="70" t="s">
        <v>0</v>
      </c>
      <c r="D8" s="70" t="s">
        <v>13</v>
      </c>
      <c r="E8" s="70" t="s">
        <v>26</v>
      </c>
      <c r="F8" s="70" t="s">
        <v>3</v>
      </c>
      <c r="G8" s="70" t="s">
        <v>5</v>
      </c>
      <c r="H8" s="70" t="s">
        <v>5</v>
      </c>
      <c r="I8" s="70" t="s">
        <v>25</v>
      </c>
      <c r="J8" s="70" t="s">
        <v>25</v>
      </c>
      <c r="K8" s="70" t="s">
        <v>10</v>
      </c>
      <c r="L8" s="134" t="s">
        <v>48</v>
      </c>
      <c r="M8" s="135"/>
      <c r="N8" s="135"/>
      <c r="O8" s="135"/>
      <c r="P8" s="136"/>
      <c r="Q8" s="134" t="s">
        <v>60</v>
      </c>
      <c r="R8" s="136"/>
      <c r="T8" s="32" t="s">
        <v>17</v>
      </c>
      <c r="U8" s="32" t="s">
        <v>20</v>
      </c>
      <c r="V8" s="32" t="s">
        <v>21</v>
      </c>
      <c r="W8" s="32" t="s">
        <v>22</v>
      </c>
      <c r="X8" s="32" t="s">
        <v>23</v>
      </c>
    </row>
    <row r="9" spans="1:25" ht="14.45" customHeight="1" x14ac:dyDescent="0.25">
      <c r="A9" s="23" t="s">
        <v>14</v>
      </c>
      <c r="B9" s="71" t="s">
        <v>5</v>
      </c>
      <c r="C9" s="71" t="s">
        <v>12</v>
      </c>
      <c r="D9" s="71" t="s">
        <v>1</v>
      </c>
      <c r="E9" s="71" t="s">
        <v>27</v>
      </c>
      <c r="F9" s="71" t="s">
        <v>8</v>
      </c>
      <c r="G9" s="71" t="s">
        <v>8</v>
      </c>
      <c r="H9" s="71" t="s">
        <v>9</v>
      </c>
      <c r="I9" s="71" t="s">
        <v>8</v>
      </c>
      <c r="J9" s="71" t="s">
        <v>9</v>
      </c>
      <c r="K9" s="71" t="s">
        <v>11</v>
      </c>
      <c r="L9" s="112" t="s">
        <v>61</v>
      </c>
      <c r="M9" s="112" t="s">
        <v>65</v>
      </c>
      <c r="N9" s="112" t="s">
        <v>62</v>
      </c>
      <c r="O9" s="112" t="s">
        <v>63</v>
      </c>
      <c r="P9" s="112" t="s">
        <v>67</v>
      </c>
      <c r="Q9" s="112" t="s">
        <v>66</v>
      </c>
      <c r="R9" s="112" t="s">
        <v>68</v>
      </c>
      <c r="T9" s="99" t="s">
        <v>38</v>
      </c>
      <c r="U9" s="99" t="s">
        <v>38</v>
      </c>
      <c r="V9" s="99" t="s">
        <v>38</v>
      </c>
      <c r="W9" s="99" t="s">
        <v>38</v>
      </c>
      <c r="X9" s="99" t="s">
        <v>38</v>
      </c>
      <c r="Y9" s="99" t="s">
        <v>71</v>
      </c>
    </row>
    <row r="10" spans="1:25" ht="14.45" customHeight="1" x14ac:dyDescent="0.25">
      <c r="A10" s="1" t="str">
        <f>IF('Electric Inputs - Gross'!A9="","",'Electric Inputs - Gross'!A9)</f>
        <v>Residential Equipment</v>
      </c>
      <c r="B10" s="20">
        <f>'Electric Inputs - Gross'!B9</f>
        <v>608873.66257239832</v>
      </c>
      <c r="C10" s="20">
        <f>'Electric Inputs - Gross'!C9</f>
        <v>2022383.4000000004</v>
      </c>
      <c r="D10" s="20">
        <f>'Electric Inputs - Gross'!D9*CHOOSE($M$2,1,N10,N10)</f>
        <v>2648179.5435182084</v>
      </c>
      <c r="E10" s="20">
        <f>'Electric Inputs - Gross'!E9*CHOOSE($M$2,1,$L10,$L10)</f>
        <v>0</v>
      </c>
      <c r="F10" s="20">
        <f>'Electric Inputs - Gross'!F9*CHOOSE($M$2,1,$M10,$Q10)</f>
        <v>3515031.2043749206</v>
      </c>
      <c r="G10" s="20">
        <f>'Electric Inputs - Gross'!G9*CHOOSE($M$2,1,$M10,$Q10)</f>
        <v>4902368.3882990992</v>
      </c>
      <c r="H10" s="20">
        <f>'Electric Inputs - Gross'!H9*CHOOSE($M$2,1,$M10,$Q10)</f>
        <v>7086399.2818227932</v>
      </c>
      <c r="I10" s="20">
        <f>'Electric Inputs - Gross'!I9*CHOOSE($M$2,1,$O10,$O10)</f>
        <v>0</v>
      </c>
      <c r="J10" s="20">
        <f>'Electric Inputs - Gross'!J9*CHOOSE($M$2,1,$O10,$O10)</f>
        <v>0</v>
      </c>
      <c r="K10" s="20">
        <f>'Electric Inputs - Gross'!K9*CHOOSE($M$2,1,$P10,$R10)</f>
        <v>708639.92818227934</v>
      </c>
      <c r="L10" s="113">
        <f>'Electric Inputs - Gross'!X9</f>
        <v>0.70000000000000007</v>
      </c>
      <c r="M10" s="113">
        <f>'Electric Inputs - Gross'!Y9</f>
        <v>0</v>
      </c>
      <c r="N10" s="113">
        <f>'Electric Inputs - Gross'!Z9</f>
        <v>0</v>
      </c>
      <c r="O10" s="113">
        <f>'Electric Inputs - Gross'!AA9</f>
        <v>0</v>
      </c>
      <c r="P10" s="113">
        <f>'Electric Inputs - Gross'!AB9</f>
        <v>0</v>
      </c>
      <c r="Q10" s="113">
        <f>'Electric Inputs - Gross'!AC9</f>
        <v>0</v>
      </c>
      <c r="R10" s="113">
        <f>'Electric Inputs - Gross'!AD9</f>
        <v>0</v>
      </c>
      <c r="T10" s="32">
        <f>IFERROR(IF(D10&gt;0,(F10+C10+E10+I10)/D10,0),0)</f>
        <v>2.0910268784186181</v>
      </c>
      <c r="U10" s="32">
        <f>IFERROR(G10/(B10+C10+F10),0)</f>
        <v>0.79761445857695856</v>
      </c>
      <c r="V10" s="32">
        <f>IFERROR(G10/(B10+C10),0)</f>
        <v>1.8631278783177465</v>
      </c>
      <c r="W10" s="32">
        <f>IFERROR((G10+E10+I10)/(B10+D10),0)</f>
        <v>1.5051545302151634</v>
      </c>
      <c r="X10" s="32">
        <f>IFERROR((H10+K10+J10)/(B10+D10),0)</f>
        <v>2.3932796662420337</v>
      </c>
      <c r="Y10" s="118" t="str">
        <f>'Electric Inputs - Gross'!AF9</f>
        <v>Yes</v>
      </c>
    </row>
    <row r="11" spans="1:25" ht="14.45" customHeight="1" x14ac:dyDescent="0.25">
      <c r="A11" s="1" t="str">
        <f>IF('Electric Inputs - Gross'!A10="","",'Electric Inputs - Gross'!A10)</f>
        <v>Residential Assessment</v>
      </c>
      <c r="B11" s="20">
        <f>'Electric Inputs - Gross'!B10</f>
        <v>144437.37088714668</v>
      </c>
      <c r="C11" s="20">
        <f>'Electric Inputs - Gross'!C10</f>
        <v>536269.0900000832</v>
      </c>
      <c r="D11" s="20">
        <f>'Electric Inputs - Gross'!D10*CHOOSE($M$2,1,N11,N11)</f>
        <v>536269.0900000832</v>
      </c>
      <c r="E11" s="20">
        <f>'Electric Inputs - Gross'!E10*CHOOSE($M$2,1,$L11,$L11)</f>
        <v>0</v>
      </c>
      <c r="F11" s="20">
        <f>'Electric Inputs - Gross'!F10*CHOOSE($M$2,1,$M11,$Q11)</f>
        <v>1239907.1095881006</v>
      </c>
      <c r="G11" s="20">
        <f>'Electric Inputs - Gross'!G10*CHOOSE($M$2,1,$M11,$Q11)</f>
        <v>650170.00425055716</v>
      </c>
      <c r="H11" s="20">
        <f>'Electric Inputs - Gross'!H10*CHOOSE($M$2,1,$M11,$Q11)</f>
        <v>784388.03516500792</v>
      </c>
      <c r="I11" s="20">
        <f>'Electric Inputs - Gross'!I10*CHOOSE($M$2,1,$O11,$O11)</f>
        <v>1716564.7891530122</v>
      </c>
      <c r="J11" s="20">
        <f>'Electric Inputs - Gross'!J10*CHOOSE($M$2,1,$O11,$O11)</f>
        <v>2043344.5869407686</v>
      </c>
      <c r="K11" s="20">
        <f>'Electric Inputs - Gross'!K10*CHOOSE($M$2,1,$P11,$R11)</f>
        <v>78438.80351650079</v>
      </c>
      <c r="L11" s="113">
        <f>'Electric Inputs - Gross'!X10</f>
        <v>1</v>
      </c>
      <c r="M11" s="113">
        <f>'Electric Inputs - Gross'!Y10</f>
        <v>0</v>
      </c>
      <c r="N11" s="113">
        <f>'Electric Inputs - Gross'!Z10</f>
        <v>0</v>
      </c>
      <c r="O11" s="113">
        <f>'Electric Inputs - Gross'!AA10</f>
        <v>0</v>
      </c>
      <c r="P11" s="113">
        <f>'Electric Inputs - Gross'!AB10</f>
        <v>0</v>
      </c>
      <c r="Q11" s="113">
        <f>'Electric Inputs - Gross'!AC10</f>
        <v>0</v>
      </c>
      <c r="R11" s="113">
        <f>'Electric Inputs - Gross'!AD10</f>
        <v>0</v>
      </c>
      <c r="T11" s="32">
        <f t="shared" ref="T11:T52" si="0">IFERROR(IF(D11&gt;0,(F11+C11+E11+I11)/D11,0),0)</f>
        <v>6.5130380509916277</v>
      </c>
      <c r="U11" s="32">
        <f t="shared" ref="U11:U52" si="1">IFERROR(G11/(B11+C11+F11),0)</f>
        <v>0.33852202975408913</v>
      </c>
      <c r="V11" s="32">
        <f t="shared" ref="V11:V52" si="2">IFERROR(G11/(B11+C11),0)</f>
        <v>0.95514005170911465</v>
      </c>
      <c r="W11" s="32">
        <f t="shared" ref="W11:W52" si="3">IFERROR((G11+E11+I11)/(B11+D11),0)</f>
        <v>3.4768801669941221</v>
      </c>
      <c r="X11" s="32">
        <f t="shared" ref="X11:X52" si="4">IFERROR((H11+K11+J11)/(B11+D11),0)</f>
        <v>4.269346028880622</v>
      </c>
      <c r="Y11" s="118" t="str">
        <f>'Electric Inputs - Gross'!AF10</f>
        <v>Yes</v>
      </c>
    </row>
    <row r="12" spans="1:25" ht="14.45" customHeight="1" x14ac:dyDescent="0.25">
      <c r="A12" s="1" t="str">
        <f>IF('Electric Inputs - Gross'!A11="","",'Electric Inputs - Gross'!A11)</f>
        <v>Residential Assessment - Kits Only*</v>
      </c>
      <c r="B12" s="20">
        <f>'Electric Inputs - Gross'!B11</f>
        <v>72218.5</v>
      </c>
      <c r="C12" s="20">
        <f>'Electric Inputs - Gross'!C11</f>
        <v>445254.82000008319</v>
      </c>
      <c r="D12" s="20">
        <f>'Electric Inputs - Gross'!D11*CHOOSE($M$2,1,N12,N12)</f>
        <v>445254.82000008319</v>
      </c>
      <c r="E12" s="20">
        <f>'Electric Inputs - Gross'!E11*CHOOSE($M$2,1,$L12,$L12)</f>
        <v>0</v>
      </c>
      <c r="F12" s="20">
        <f>'Electric Inputs - Gross'!F11*CHOOSE($M$2,1,$M12,$Q12)</f>
        <v>1239907.1095881006</v>
      </c>
      <c r="G12" s="20">
        <f>'Electric Inputs - Gross'!G11*CHOOSE($M$2,1,$M12,$Q12)</f>
        <v>650170.00425055716</v>
      </c>
      <c r="H12" s="20">
        <f>'Electric Inputs - Gross'!H11*CHOOSE($M$2,1,$M12,$Q12)</f>
        <v>784388.03516500792</v>
      </c>
      <c r="I12" s="20">
        <f>'Electric Inputs - Gross'!I11*CHOOSE($M$2,1,$O12,$O12)</f>
        <v>1716564.7891530122</v>
      </c>
      <c r="J12" s="20">
        <f>'Electric Inputs - Gross'!J11*CHOOSE($M$2,1,$O12,$O12)</f>
        <v>2043344.5869407686</v>
      </c>
      <c r="K12" s="20">
        <f>'Electric Inputs - Gross'!K11*CHOOSE($M$2,1,$P12,$R12)</f>
        <v>78438.80351650079</v>
      </c>
      <c r="L12" s="113">
        <f>'Electric Inputs - Gross'!X11</f>
        <v>1</v>
      </c>
      <c r="M12" s="113">
        <f>'Electric Inputs - Gross'!Y11</f>
        <v>0</v>
      </c>
      <c r="N12" s="113">
        <f>'Electric Inputs - Gross'!Z11</f>
        <v>0</v>
      </c>
      <c r="O12" s="113">
        <f>'Electric Inputs - Gross'!AA11</f>
        <v>0</v>
      </c>
      <c r="P12" s="113">
        <f>'Electric Inputs - Gross'!AB11</f>
        <v>0</v>
      </c>
      <c r="Q12" s="113">
        <f>'Electric Inputs - Gross'!AC11</f>
        <v>0</v>
      </c>
      <c r="R12" s="113">
        <f>'Electric Inputs - Gross'!AD11</f>
        <v>0</v>
      </c>
      <c r="T12" s="32">
        <f t="shared" ref="T12" si="5">IFERROR(IF(D12&gt;0,(F12+C12+E12+I12)/D12,0),0)</f>
        <v>7.6399548437017719</v>
      </c>
      <c r="U12" s="32">
        <f t="shared" ref="U12" si="6">IFERROR(G12/(B12+C12+F12),0)</f>
        <v>0.36996542883029315</v>
      </c>
      <c r="V12" s="32">
        <f t="shared" ref="V12" si="7">IFERROR(G12/(B12+C12),0)</f>
        <v>1.2564319340182653</v>
      </c>
      <c r="W12" s="32">
        <f t="shared" ref="W12" si="8">IFERROR((G12+E12+I12)/(B12+D12),0)</f>
        <v>4.5736363633263046</v>
      </c>
      <c r="X12" s="32">
        <f t="shared" ref="X12" si="9">IFERROR((H12+K12+J12)/(B12+D12),0)</f>
        <v>5.6160797345490394</v>
      </c>
      <c r="Y12" s="118" t="str">
        <f>'Electric Inputs - Gross'!AF11</f>
        <v>Yes</v>
      </c>
    </row>
    <row r="13" spans="1:25" ht="14.45" customHeight="1" x14ac:dyDescent="0.25">
      <c r="A13" s="1" t="str">
        <f>IF('Electric Inputs - Gross'!A12="","",'Electric Inputs - Gross'!A12)</f>
        <v>Residential Behavioral</v>
      </c>
      <c r="B13" s="20">
        <f>'Electric Inputs - Gross'!B12</f>
        <v>289780.11640257027</v>
      </c>
      <c r="C13" s="20">
        <f>'Electric Inputs - Gross'!C12</f>
        <v>582282.56000000006</v>
      </c>
      <c r="D13" s="20">
        <f>'Electric Inputs - Gross'!D12*CHOOSE($M$2,1,N13,N13)</f>
        <v>582282.56000000006</v>
      </c>
      <c r="E13" s="20">
        <f>'Electric Inputs - Gross'!E12*CHOOSE($M$2,1,$L13,$L13)</f>
        <v>0</v>
      </c>
      <c r="F13" s="20">
        <f>'Electric Inputs - Gross'!F12*CHOOSE($M$2,1,$M13,$Q13)</f>
        <v>2615612.249386081</v>
      </c>
      <c r="G13" s="20">
        <f>'Electric Inputs - Gross'!G12*CHOOSE($M$2,1,$M13,$Q13)</f>
        <v>2384090.6799999997</v>
      </c>
      <c r="H13" s="20">
        <f>'Electric Inputs - Gross'!H12*CHOOSE($M$2,1,$M13,$Q13)</f>
        <v>2384090.6881469982</v>
      </c>
      <c r="I13" s="20">
        <f>'Electric Inputs - Gross'!I12*CHOOSE($M$2,1,$O13,$O13)</f>
        <v>0</v>
      </c>
      <c r="J13" s="20">
        <f>'Electric Inputs - Gross'!J12*CHOOSE($M$2,1,$O13,$O13)</f>
        <v>0</v>
      </c>
      <c r="K13" s="20">
        <f>'Electric Inputs - Gross'!K12*CHOOSE($M$2,1,$P13,$R13)</f>
        <v>238409.06881469983</v>
      </c>
      <c r="L13" s="113">
        <f>'Electric Inputs - Gross'!X12</f>
        <v>1</v>
      </c>
      <c r="M13" s="113">
        <f>'Electric Inputs - Gross'!Y12</f>
        <v>0</v>
      </c>
      <c r="N13" s="113">
        <f>'Electric Inputs - Gross'!Z12</f>
        <v>0</v>
      </c>
      <c r="O13" s="113">
        <f>'Electric Inputs - Gross'!AA12</f>
        <v>0</v>
      </c>
      <c r="P13" s="113">
        <f>'Electric Inputs - Gross'!AB12</f>
        <v>0</v>
      </c>
      <c r="Q13" s="113">
        <f>'Electric Inputs - Gross'!AC12</f>
        <v>0</v>
      </c>
      <c r="R13" s="113">
        <f>'Electric Inputs - Gross'!AD12</f>
        <v>0</v>
      </c>
      <c r="T13" s="32">
        <f t="shared" si="0"/>
        <v>5.4919982652169432</v>
      </c>
      <c r="U13" s="32">
        <f t="shared" si="1"/>
        <v>0.6835759440684962</v>
      </c>
      <c r="V13" s="32">
        <f t="shared" si="2"/>
        <v>2.7338524449123791</v>
      </c>
      <c r="W13" s="32">
        <f t="shared" si="3"/>
        <v>2.7338524449123791</v>
      </c>
      <c r="X13" s="32">
        <f t="shared" si="4"/>
        <v>3.0072376996800556</v>
      </c>
      <c r="Y13" s="118" t="str">
        <f>'Electric Inputs - Gross'!AF12</f>
        <v>No</v>
      </c>
    </row>
    <row r="14" spans="1:25" ht="14.45" customHeight="1" x14ac:dyDescent="0.25">
      <c r="A14" s="1" t="str">
        <f>IF('Electric Inputs - Gross'!A13="","",'Electric Inputs - Gross'!A13)</f>
        <v>Residential Appliance Recycling</v>
      </c>
      <c r="B14" s="20">
        <f>'Electric Inputs - Gross'!B13</f>
        <v>50709.795602029539</v>
      </c>
      <c r="C14" s="20">
        <f>'Electric Inputs - Gross'!C13</f>
        <v>448063</v>
      </c>
      <c r="D14" s="20">
        <f>'Electric Inputs - Gross'!D13*CHOOSE($M$2,1,N14,N14)</f>
        <v>448063</v>
      </c>
      <c r="E14" s="20">
        <f>'Electric Inputs - Gross'!E13*CHOOSE($M$2,1,$L14,$L14)</f>
        <v>0</v>
      </c>
      <c r="F14" s="20">
        <f>'Electric Inputs - Gross'!F13*CHOOSE($M$2,1,$M14,$Q14)</f>
        <v>1417156.7715993351</v>
      </c>
      <c r="G14" s="20">
        <f>'Electric Inputs - Gross'!G13*CHOOSE($M$2,1,$M14,$Q14)</f>
        <v>799503.92160644941</v>
      </c>
      <c r="H14" s="20">
        <f>'Electric Inputs - Gross'!H13*CHOOSE($M$2,1,$M14,$Q14)</f>
        <v>941926.28695436171</v>
      </c>
      <c r="I14" s="20">
        <f>'Electric Inputs - Gross'!I13*CHOOSE($M$2,1,$O14,$O14)</f>
        <v>0</v>
      </c>
      <c r="J14" s="20">
        <f>'Electric Inputs - Gross'!J13*CHOOSE($M$2,1,$O14,$O14)</f>
        <v>0</v>
      </c>
      <c r="K14" s="20">
        <f>'Electric Inputs - Gross'!K13*CHOOSE($M$2,1,$P14,$R14)</f>
        <v>94192.628695436171</v>
      </c>
      <c r="L14" s="113">
        <f>'Electric Inputs - Gross'!X13</f>
        <v>0.59</v>
      </c>
      <c r="M14" s="113">
        <f>'Electric Inputs - Gross'!Y13</f>
        <v>0</v>
      </c>
      <c r="N14" s="113">
        <f>'Electric Inputs - Gross'!Z13</f>
        <v>0</v>
      </c>
      <c r="O14" s="113">
        <f>'Electric Inputs - Gross'!AA13</f>
        <v>0</v>
      </c>
      <c r="P14" s="113">
        <f>'Electric Inputs - Gross'!AB13</f>
        <v>0</v>
      </c>
      <c r="Q14" s="113">
        <f>'Electric Inputs - Gross'!AC13</f>
        <v>0</v>
      </c>
      <c r="R14" s="113">
        <f>'Electric Inputs - Gross'!AD13</f>
        <v>0</v>
      </c>
      <c r="T14" s="32">
        <f t="shared" si="0"/>
        <v>4.1628515891723596</v>
      </c>
      <c r="U14" s="32">
        <f t="shared" si="1"/>
        <v>0.41729296070851923</v>
      </c>
      <c r="V14" s="32">
        <f t="shared" si="2"/>
        <v>1.6029421184478012</v>
      </c>
      <c r="W14" s="32">
        <f t="shared" si="3"/>
        <v>1.6029421184478012</v>
      </c>
      <c r="X14" s="32">
        <f t="shared" si="4"/>
        <v>2.0773364641894312</v>
      </c>
      <c r="Y14" s="118" t="str">
        <f>'Electric Inputs - Gross'!AF13</f>
        <v>Yes</v>
      </c>
    </row>
    <row r="15" spans="1:25" ht="14.45" customHeight="1" x14ac:dyDescent="0.25">
      <c r="A15" s="1" t="str">
        <f>IF('Electric Inputs - Gross'!A14="","",'Electric Inputs - Gross'!A14)</f>
        <v>Residential Low Income</v>
      </c>
      <c r="B15" s="20">
        <f>'Electric Inputs - Gross'!B14</f>
        <v>72988.955477906973</v>
      </c>
      <c r="C15" s="20">
        <f>'Electric Inputs - Gross'!C14</f>
        <v>668216.94999999995</v>
      </c>
      <c r="D15" s="20">
        <f>'Electric Inputs - Gross'!D14*CHOOSE($M$2,1,N15,N15)</f>
        <v>668216.94999999995</v>
      </c>
      <c r="E15" s="20">
        <f>'Electric Inputs - Gross'!E14*CHOOSE($M$2,1,$L15,$L15)</f>
        <v>0</v>
      </c>
      <c r="F15" s="20">
        <f>'Electric Inputs - Gross'!F14*CHOOSE($M$2,1,$M15,$Q15)</f>
        <v>2454612.7442206535</v>
      </c>
      <c r="G15" s="20">
        <f>'Electric Inputs - Gross'!G14*CHOOSE($M$2,1,$M15,$Q15)</f>
        <v>1369311.2282508973</v>
      </c>
      <c r="H15" s="20">
        <f>'Electric Inputs - Gross'!H14*CHOOSE($M$2,1,$M15,$Q15)</f>
        <v>1902729.1589924255</v>
      </c>
      <c r="I15" s="20">
        <f>'Electric Inputs - Gross'!I14*CHOOSE($M$2,1,$O15,$O15)</f>
        <v>0</v>
      </c>
      <c r="J15" s="20">
        <f>'Electric Inputs - Gross'!J14*CHOOSE($M$2,1,$O15,$O15)</f>
        <v>0</v>
      </c>
      <c r="K15" s="20">
        <f>'Electric Inputs - Gross'!K14*CHOOSE($M$2,1,$P15,$R15)</f>
        <v>190272.91589924257</v>
      </c>
      <c r="L15" s="113">
        <f>'Electric Inputs - Gross'!X14</f>
        <v>1</v>
      </c>
      <c r="M15" s="113">
        <f>'Electric Inputs - Gross'!Y14</f>
        <v>0</v>
      </c>
      <c r="N15" s="113">
        <f>'Electric Inputs - Gross'!Z14</f>
        <v>0</v>
      </c>
      <c r="O15" s="113">
        <f>'Electric Inputs - Gross'!AA14</f>
        <v>0</v>
      </c>
      <c r="P15" s="113">
        <f>'Electric Inputs - Gross'!AB14</f>
        <v>0</v>
      </c>
      <c r="Q15" s="113">
        <f>'Electric Inputs - Gross'!AC14</f>
        <v>0</v>
      </c>
      <c r="R15" s="113">
        <f>'Electric Inputs - Gross'!AD14</f>
        <v>0</v>
      </c>
      <c r="T15" s="32">
        <f t="shared" si="0"/>
        <v>4.6733769537283569</v>
      </c>
      <c r="U15" s="32">
        <f t="shared" si="1"/>
        <v>0.42846962808107242</v>
      </c>
      <c r="V15" s="32">
        <f t="shared" si="2"/>
        <v>1.8474100356337653</v>
      </c>
      <c r="W15" s="32">
        <f t="shared" si="3"/>
        <v>1.8474100356337653</v>
      </c>
      <c r="X15" s="32">
        <f t="shared" si="4"/>
        <v>2.8237795454991206</v>
      </c>
      <c r="Y15" s="118" t="str">
        <f>'Electric Inputs - Gross'!AF14</f>
        <v>No</v>
      </c>
    </row>
    <row r="16" spans="1:25" ht="14.45" customHeight="1" x14ac:dyDescent="0.25">
      <c r="A16" s="1" t="str">
        <f>IF('Electric Inputs - Gross'!A15="","",'Electric Inputs - Gross'!A15)</f>
        <v>Residential Education</v>
      </c>
      <c r="B16" s="20">
        <f>'Electric Inputs - Gross'!B15</f>
        <v>0</v>
      </c>
      <c r="C16" s="20">
        <f>'Electric Inputs - Gross'!C15</f>
        <v>0</v>
      </c>
      <c r="D16" s="20">
        <f>'Electric Inputs - Gross'!D15*CHOOSE($M$2,1,N16,N16)</f>
        <v>0</v>
      </c>
      <c r="E16" s="20">
        <f>'Electric Inputs - Gross'!E15*CHOOSE($M$2,1,$L16,$L16)</f>
        <v>0</v>
      </c>
      <c r="F16" s="20">
        <f>'Electric Inputs - Gross'!F15*CHOOSE($M$2,1,$M16,$Q16)</f>
        <v>0</v>
      </c>
      <c r="G16" s="20">
        <f>'Electric Inputs - Gross'!G15*CHOOSE($M$2,1,$M16,$Q16)</f>
        <v>0</v>
      </c>
      <c r="H16" s="20">
        <f>'Electric Inputs - Gross'!H15*CHOOSE($M$2,1,$M16,$Q16)</f>
        <v>0</v>
      </c>
      <c r="I16" s="20">
        <f>'Electric Inputs - Gross'!I15*CHOOSE($M$2,1,$O16,$O16)</f>
        <v>0</v>
      </c>
      <c r="J16" s="20">
        <f>'Electric Inputs - Gross'!J15*CHOOSE($M$2,1,$O16,$O16)</f>
        <v>0</v>
      </c>
      <c r="K16" s="20">
        <f>'Electric Inputs - Gross'!K15*CHOOSE($M$2,1,$P16,$R16)</f>
        <v>0</v>
      </c>
      <c r="L16" s="113">
        <f>'Electric Inputs - Gross'!X15</f>
        <v>1</v>
      </c>
      <c r="M16" s="113">
        <f>'Electric Inputs - Gross'!Y15</f>
        <v>0</v>
      </c>
      <c r="N16" s="113">
        <f>'Electric Inputs - Gross'!Z15</f>
        <v>0</v>
      </c>
      <c r="O16" s="113">
        <f>'Electric Inputs - Gross'!AA15</f>
        <v>0</v>
      </c>
      <c r="P16" s="113">
        <f>'Electric Inputs - Gross'!AB15</f>
        <v>0</v>
      </c>
      <c r="Q16" s="113">
        <f>'Electric Inputs - Gross'!AC15</f>
        <v>0</v>
      </c>
      <c r="R16" s="113">
        <f>'Electric Inputs - Gross'!AD15</f>
        <v>0</v>
      </c>
      <c r="T16" s="32">
        <f t="shared" si="0"/>
        <v>0</v>
      </c>
      <c r="U16" s="32">
        <f t="shared" si="1"/>
        <v>0</v>
      </c>
      <c r="V16" s="32">
        <f t="shared" si="2"/>
        <v>0</v>
      </c>
      <c r="W16" s="32">
        <f t="shared" si="3"/>
        <v>0</v>
      </c>
      <c r="X16" s="32">
        <f t="shared" si="4"/>
        <v>0</v>
      </c>
      <c r="Y16" s="118" t="str">
        <f>'Electric Inputs - Gross'!AF15</f>
        <v>No</v>
      </c>
    </row>
    <row r="17" spans="1:25" ht="14.45" customHeight="1" x14ac:dyDescent="0.25">
      <c r="A17" s="1" t="str">
        <f>IF('Electric Inputs - Gross'!A16="","",'Electric Inputs - Gross'!A16)</f>
        <v>Nonresidential Equipment</v>
      </c>
      <c r="B17" s="20">
        <f>'Electric Inputs - Gross'!B16</f>
        <v>1074178.5046533751</v>
      </c>
      <c r="C17" s="20">
        <f>'Electric Inputs - Gross'!C16</f>
        <v>3080834.9099999997</v>
      </c>
      <c r="D17" s="20">
        <f>'Electric Inputs - Gross'!D16*CHOOSE($M$2,1,N17,N17)</f>
        <v>7988772.7999999998</v>
      </c>
      <c r="E17" s="20">
        <f>'Electric Inputs - Gross'!E16*CHOOSE($M$2,1,$L17,$L17)</f>
        <v>0</v>
      </c>
      <c r="F17" s="20">
        <f>'Electric Inputs - Gross'!F16*CHOOSE($M$2,1,$M17,$Q17)</f>
        <v>15245101.467615489</v>
      </c>
      <c r="G17" s="20">
        <f>'Electric Inputs - Gross'!G16*CHOOSE($M$2,1,$M17,$Q17)</f>
        <v>10339736.724047672</v>
      </c>
      <c r="H17" s="20">
        <f>'Electric Inputs - Gross'!H16*CHOOSE($M$2,1,$M17,$Q17)</f>
        <v>12768874.5414887</v>
      </c>
      <c r="I17" s="20">
        <f>'Electric Inputs - Gross'!I16*CHOOSE($M$2,1,$O17,$O17)</f>
        <v>0</v>
      </c>
      <c r="J17" s="20">
        <f>'Electric Inputs - Gross'!J16*CHOOSE($M$2,1,$O17,$O17)</f>
        <v>0</v>
      </c>
      <c r="K17" s="20">
        <f>'Electric Inputs - Gross'!K16*CHOOSE($M$2,1,$P17,$R17)</f>
        <v>1276887.45414887</v>
      </c>
      <c r="L17" s="113">
        <f>'Electric Inputs - Gross'!X16</f>
        <v>0.7</v>
      </c>
      <c r="M17" s="113">
        <f>'Electric Inputs - Gross'!Y16</f>
        <v>0</v>
      </c>
      <c r="N17" s="113">
        <f>'Electric Inputs - Gross'!Z16</f>
        <v>0</v>
      </c>
      <c r="O17" s="113">
        <f>'Electric Inputs - Gross'!AA16</f>
        <v>0</v>
      </c>
      <c r="P17" s="113">
        <f>'Electric Inputs - Gross'!AB16</f>
        <v>0</v>
      </c>
      <c r="Q17" s="113">
        <f>'Electric Inputs - Gross'!AC16</f>
        <v>0</v>
      </c>
      <c r="R17" s="113">
        <f>'Electric Inputs - Gross'!AD16</f>
        <v>0</v>
      </c>
      <c r="T17" s="32">
        <f t="shared" si="0"/>
        <v>2.2939613926203397</v>
      </c>
      <c r="U17" s="32">
        <f t="shared" si="1"/>
        <v>0.53297296365486413</v>
      </c>
      <c r="V17" s="32">
        <f t="shared" si="2"/>
        <v>2.4884965924737568</v>
      </c>
      <c r="W17" s="32">
        <f t="shared" si="3"/>
        <v>1.1408796512829913</v>
      </c>
      <c r="X17" s="32">
        <f t="shared" si="4"/>
        <v>1.5498000070270455</v>
      </c>
      <c r="Y17" s="118" t="str">
        <f>'Electric Inputs - Gross'!AF16</f>
        <v>Yes</v>
      </c>
    </row>
    <row r="18" spans="1:25" ht="14.45" customHeight="1" x14ac:dyDescent="0.25">
      <c r="A18" s="1" t="str">
        <f>IF('Electric Inputs - Gross'!A17="","",'Electric Inputs - Gross'!A17)</f>
        <v>Nonresidential Equipment - No LED Gas Savings**</v>
      </c>
      <c r="B18" s="20">
        <f>'Electric Inputs - Gross'!B17</f>
        <v>1074178.5046533751</v>
      </c>
      <c r="C18" s="20">
        <f>'Electric Inputs - Gross'!C17</f>
        <v>3080834.9099999997</v>
      </c>
      <c r="D18" s="20">
        <f>'Electric Inputs - Gross'!D17*CHOOSE($M$2,1,N18,N18)</f>
        <v>7988772.7999999998</v>
      </c>
      <c r="E18" s="20">
        <f>'Electric Inputs - Gross'!E17*CHOOSE($M$2,1,$L18,$L18)</f>
        <v>0</v>
      </c>
      <c r="F18" s="20">
        <f>'Electric Inputs - Gross'!F17*CHOOSE($M$2,1,$M18,$Q18)</f>
        <v>15245101.467615489</v>
      </c>
      <c r="G18" s="20">
        <f>'Electric Inputs - Gross'!G17*CHOOSE($M$2,1,$M18,$Q18)</f>
        <v>10339736.724047672</v>
      </c>
      <c r="H18" s="20">
        <f>'Electric Inputs - Gross'!H17*CHOOSE($M$2,1,$M18,$Q18)</f>
        <v>12768874.5414887</v>
      </c>
      <c r="I18" s="20">
        <f>'Electric Inputs - Gross'!I17*CHOOSE($M$2,1,$O18,$O18)</f>
        <v>0</v>
      </c>
      <c r="J18" s="20">
        <f>'Electric Inputs - Gross'!J17*CHOOSE($M$2,1,$O18,$O18)</f>
        <v>0</v>
      </c>
      <c r="K18" s="20">
        <f>'Electric Inputs - Gross'!K17*CHOOSE($M$2,1,$P18,$R18)</f>
        <v>1276887.45414887</v>
      </c>
      <c r="L18" s="113">
        <f>'Electric Inputs - Gross'!X17</f>
        <v>0.7</v>
      </c>
      <c r="M18" s="113">
        <f>'Electric Inputs - Gross'!Y17</f>
        <v>0</v>
      </c>
      <c r="N18" s="113">
        <f>'Electric Inputs - Gross'!Z17</f>
        <v>0</v>
      </c>
      <c r="O18" s="113">
        <f>'Electric Inputs - Gross'!AA17</f>
        <v>0</v>
      </c>
      <c r="P18" s="113">
        <f>'Electric Inputs - Gross'!AB17</f>
        <v>0</v>
      </c>
      <c r="Q18" s="113">
        <f>'Electric Inputs - Gross'!AC17</f>
        <v>0</v>
      </c>
      <c r="R18" s="113">
        <f>'Electric Inputs - Gross'!AD17</f>
        <v>0</v>
      </c>
      <c r="T18" s="32">
        <f t="shared" ref="T18" si="10">IFERROR(IF(D18&gt;0,(F18+C18+E18+I18)/D18,0),0)</f>
        <v>2.2939613926203397</v>
      </c>
      <c r="U18" s="32">
        <f t="shared" ref="U18" si="11">IFERROR(G18/(B18+C18+F18),0)</f>
        <v>0.53297296365486413</v>
      </c>
      <c r="V18" s="32">
        <f t="shared" ref="V18" si="12">IFERROR(G18/(B18+C18),0)</f>
        <v>2.4884965924737568</v>
      </c>
      <c r="W18" s="32">
        <f t="shared" ref="W18" si="13">IFERROR((G18+E18+I18)/(B18+D18),0)</f>
        <v>1.1408796512829913</v>
      </c>
      <c r="X18" s="32">
        <f t="shared" ref="X18" si="14">IFERROR((H18+K18+J18)/(B18+D18),0)</f>
        <v>1.5498000070270455</v>
      </c>
      <c r="Y18" s="118" t="str">
        <f>'Electric Inputs - Gross'!AF17</f>
        <v>Yes</v>
      </c>
    </row>
    <row r="19" spans="1:25" ht="14.45" customHeight="1" x14ac:dyDescent="0.25">
      <c r="A19" s="1" t="str">
        <f>IF('Electric Inputs - Gross'!A18="","",'Electric Inputs - Gross'!A18)</f>
        <v>Nonresidential Energy Solutions</v>
      </c>
      <c r="B19" s="20">
        <f>'Electric Inputs - Gross'!B18</f>
        <v>1580208.3384052981</v>
      </c>
      <c r="C19" s="20">
        <f>'Electric Inputs - Gross'!C18</f>
        <v>3054469.3100000015</v>
      </c>
      <c r="D19" s="20">
        <f>'Electric Inputs - Gross'!D18*CHOOSE($M$2,1,N19,N19)</f>
        <v>3055474.3100000015</v>
      </c>
      <c r="E19" s="20">
        <f>'Electric Inputs - Gross'!E18*CHOOSE($M$2,1,$L19,$L19)</f>
        <v>0</v>
      </c>
      <c r="F19" s="20">
        <f>'Electric Inputs - Gross'!F18*CHOOSE($M$2,1,$M19,$Q19)</f>
        <v>15312050.160573777</v>
      </c>
      <c r="G19" s="20">
        <f>'Electric Inputs - Gross'!G18*CHOOSE($M$2,1,$M19,$Q19)</f>
        <v>11127008.760282788</v>
      </c>
      <c r="H19" s="20">
        <f>'Electric Inputs - Gross'!H18*CHOOSE($M$2,1,$M19,$Q19)</f>
        <v>15453621.983538676</v>
      </c>
      <c r="I19" s="20">
        <f>'Electric Inputs - Gross'!I18*CHOOSE($M$2,1,$O19,$O19)</f>
        <v>0</v>
      </c>
      <c r="J19" s="20">
        <f>'Electric Inputs - Gross'!J18*CHOOSE($M$2,1,$O19,$O19)</f>
        <v>0</v>
      </c>
      <c r="K19" s="20">
        <f>'Electric Inputs - Gross'!K18*CHOOSE($M$2,1,$P19,$R19)</f>
        <v>1545362.1983538677</v>
      </c>
      <c r="L19" s="113">
        <f>'Electric Inputs - Gross'!X18</f>
        <v>1</v>
      </c>
      <c r="M19" s="113">
        <f>'Electric Inputs - Gross'!Y18</f>
        <v>0</v>
      </c>
      <c r="N19" s="113">
        <f>'Electric Inputs - Gross'!Z18</f>
        <v>0</v>
      </c>
      <c r="O19" s="113">
        <f>'Electric Inputs - Gross'!AA18</f>
        <v>0</v>
      </c>
      <c r="P19" s="113">
        <f>'Electric Inputs - Gross'!AB18</f>
        <v>0</v>
      </c>
      <c r="Q19" s="113">
        <f>'Electric Inputs - Gross'!AC18</f>
        <v>0</v>
      </c>
      <c r="R19" s="113">
        <f>'Electric Inputs - Gross'!AD18</f>
        <v>0</v>
      </c>
      <c r="T19" s="32">
        <f t="shared" si="0"/>
        <v>6.0110207474052597</v>
      </c>
      <c r="U19" s="32">
        <f t="shared" si="1"/>
        <v>0.55783629610035257</v>
      </c>
      <c r="V19" s="32">
        <f t="shared" si="2"/>
        <v>2.4008161094248637</v>
      </c>
      <c r="W19" s="32">
        <f t="shared" si="3"/>
        <v>2.4002956207777815</v>
      </c>
      <c r="X19" s="32">
        <f t="shared" si="4"/>
        <v>3.6669861746770542</v>
      </c>
      <c r="Y19" s="118" t="str">
        <f>'Electric Inputs - Gross'!AF18</f>
        <v>Yes</v>
      </c>
    </row>
    <row r="20" spans="1:25" ht="14.45" customHeight="1" x14ac:dyDescent="0.25">
      <c r="A20" s="1" t="str">
        <f>IF('Electric Inputs - Gross'!A19="","",'Electric Inputs - Gross'!A19)</f>
        <v>Commercial New Construction***</v>
      </c>
      <c r="B20" s="20">
        <f>'Electric Inputs - Gross'!B19</f>
        <v>1504484.4715996403</v>
      </c>
      <c r="C20" s="20">
        <f>'Electric Inputs - Gross'!C19</f>
        <v>5006337.6800000006</v>
      </c>
      <c r="D20" s="20">
        <f>'Electric Inputs - Gross'!D19*CHOOSE($M$2,1,N20,N20)</f>
        <v>5006337.6800000006</v>
      </c>
      <c r="E20" s="20">
        <f>'Electric Inputs - Gross'!E19*CHOOSE($M$2,1,$L20,$L20)</f>
        <v>0</v>
      </c>
      <c r="F20" s="20">
        <f>'Electric Inputs - Gross'!F19*CHOOSE($M$2,1,$M20,$Q20)</f>
        <v>37759603.415509179</v>
      </c>
      <c r="G20" s="20">
        <f>'Electric Inputs - Gross'!G19*CHOOSE($M$2,1,$M20,$Q20)</f>
        <v>55139049.759978279</v>
      </c>
      <c r="H20" s="20">
        <f>'Electric Inputs - Gross'!H19*CHOOSE($M$2,1,$M20,$Q20)</f>
        <v>94058979.689072385</v>
      </c>
      <c r="I20" s="20">
        <f>'Electric Inputs - Gross'!I19*CHOOSE($M$2,1,$O20,$O20)</f>
        <v>0</v>
      </c>
      <c r="J20" s="20">
        <f>'Electric Inputs - Gross'!J19*CHOOSE($M$2,1,$O20,$O20)</f>
        <v>0</v>
      </c>
      <c r="K20" s="20">
        <f>'Electric Inputs - Gross'!K19*CHOOSE($M$2,1,$P20,$R20)</f>
        <v>9405897.9689072389</v>
      </c>
      <c r="L20" s="113">
        <f>'Electric Inputs - Gross'!X19</f>
        <v>0.79999999999999993</v>
      </c>
      <c r="M20" s="113">
        <f>'Electric Inputs - Gross'!Y19</f>
        <v>0</v>
      </c>
      <c r="N20" s="113">
        <f>'Electric Inputs - Gross'!Z19</f>
        <v>0</v>
      </c>
      <c r="O20" s="113">
        <f>'Electric Inputs - Gross'!AA19</f>
        <v>0</v>
      </c>
      <c r="P20" s="113">
        <f>'Electric Inputs - Gross'!AB19</f>
        <v>0</v>
      </c>
      <c r="Q20" s="113">
        <f>'Electric Inputs - Gross'!AC19</f>
        <v>0</v>
      </c>
      <c r="R20" s="113">
        <f>'Electric Inputs - Gross'!AD19</f>
        <v>0</v>
      </c>
      <c r="T20" s="32">
        <f t="shared" si="0"/>
        <v>8.5423604696815367</v>
      </c>
      <c r="U20" s="32">
        <f t="shared" si="1"/>
        <v>1.2455053018723277</v>
      </c>
      <c r="V20" s="32">
        <f t="shared" si="2"/>
        <v>8.468830583312922</v>
      </c>
      <c r="W20" s="32">
        <f t="shared" si="3"/>
        <v>8.468830583312922</v>
      </c>
      <c r="X20" s="32">
        <f t="shared" si="4"/>
        <v>15.891215463865709</v>
      </c>
      <c r="Y20" s="118" t="str">
        <f>'Electric Inputs - Gross'!AF19</f>
        <v>Yes</v>
      </c>
    </row>
    <row r="21" spans="1:25" ht="14.45" customHeight="1" x14ac:dyDescent="0.25">
      <c r="A21" s="1" t="str">
        <f>IF('Electric Inputs - Gross'!A20="","",'Electric Inputs - Gross'!A20)</f>
        <v>Income Qualified Multifamily Housing</v>
      </c>
      <c r="B21" s="20">
        <f>'Electric Inputs - Gross'!B20</f>
        <v>209223.43103585651</v>
      </c>
      <c r="C21" s="20">
        <f>'Electric Inputs - Gross'!C20</f>
        <v>123532.74000000002</v>
      </c>
      <c r="D21" s="20">
        <f>'Electric Inputs - Gross'!D20*CHOOSE($M$2,1,N21,N21)</f>
        <v>98262.340000000011</v>
      </c>
      <c r="E21" s="20">
        <f>'Electric Inputs - Gross'!E20*CHOOSE($M$2,1,$L21,$L21)</f>
        <v>0</v>
      </c>
      <c r="F21" s="20">
        <f>'Electric Inputs - Gross'!F20*CHOOSE($M$2,1,$M21,$Q21)</f>
        <v>118950.86765291991</v>
      </c>
      <c r="G21" s="20">
        <f>'Electric Inputs - Gross'!G20*CHOOSE($M$2,1,$M21,$Q21)</f>
        <v>96034.224359103959</v>
      </c>
      <c r="H21" s="20">
        <f>'Electric Inputs - Gross'!H20*CHOOSE($M$2,1,$M21,$Q21)</f>
        <v>150619.4761908573</v>
      </c>
      <c r="I21" s="20">
        <f>'Electric Inputs - Gross'!I20*CHOOSE($M$2,1,$O21,$O21)</f>
        <v>3647.5315878434326</v>
      </c>
      <c r="J21" s="20">
        <f>'Electric Inputs - Gross'!J20*CHOOSE($M$2,1,$O21,$O21)</f>
        <v>4430.5123032450565</v>
      </c>
      <c r="K21" s="20">
        <f>'Electric Inputs - Gross'!K20*CHOOSE($M$2,1,$P21,$R21)</f>
        <v>15061.947619085731</v>
      </c>
      <c r="L21" s="113">
        <f>'Electric Inputs - Gross'!X20</f>
        <v>1</v>
      </c>
      <c r="M21" s="113">
        <f>'Electric Inputs - Gross'!Y20</f>
        <v>0</v>
      </c>
      <c r="N21" s="113">
        <f>'Electric Inputs - Gross'!Z20</f>
        <v>0</v>
      </c>
      <c r="O21" s="113">
        <f>'Electric Inputs - Gross'!AA20</f>
        <v>0</v>
      </c>
      <c r="P21" s="113">
        <f>'Electric Inputs - Gross'!AB20</f>
        <v>0</v>
      </c>
      <c r="Q21" s="113">
        <f>'Electric Inputs - Gross'!AC20</f>
        <v>0</v>
      </c>
      <c r="R21" s="113">
        <f>'Electric Inputs - Gross'!AD20</f>
        <v>0</v>
      </c>
      <c r="T21" s="32">
        <f t="shared" si="0"/>
        <v>2.5048369420142382</v>
      </c>
      <c r="U21" s="32">
        <f t="shared" si="1"/>
        <v>0.21260289553573017</v>
      </c>
      <c r="V21" s="32">
        <f t="shared" si="2"/>
        <v>0.28860238432289115</v>
      </c>
      <c r="W21" s="32">
        <f t="shared" si="3"/>
        <v>0.32418331297458092</v>
      </c>
      <c r="X21" s="32">
        <f t="shared" si="4"/>
        <v>0.55323514821552833</v>
      </c>
      <c r="Y21" s="118" t="str">
        <f>'Electric Inputs - Gross'!AF20</f>
        <v>No</v>
      </c>
    </row>
    <row r="22" spans="1:25" ht="14.45" customHeight="1" x14ac:dyDescent="0.25">
      <c r="A22" s="1" t="str">
        <f>IF('Electric Inputs - Gross'!A21="","",'Electric Inputs - Gross'!A21)</f>
        <v>Nonresidential Education</v>
      </c>
      <c r="B22" s="20">
        <f>'Electric Inputs - Gross'!B21</f>
        <v>0</v>
      </c>
      <c r="C22" s="20">
        <f>'Electric Inputs - Gross'!C21</f>
        <v>0</v>
      </c>
      <c r="D22" s="20">
        <f>'Electric Inputs - Gross'!D21*CHOOSE($M$2,1,N22,N22)</f>
        <v>0</v>
      </c>
      <c r="E22" s="20">
        <f>'Electric Inputs - Gross'!E21*CHOOSE($M$2,1,$L22,$L22)</f>
        <v>0</v>
      </c>
      <c r="F22" s="20">
        <f>'Electric Inputs - Gross'!F21*CHOOSE($M$2,1,$M22,$Q22)</f>
        <v>0</v>
      </c>
      <c r="G22" s="20">
        <f>'Electric Inputs - Gross'!G21*CHOOSE($M$2,1,$M22,$Q22)</f>
        <v>0</v>
      </c>
      <c r="H22" s="20">
        <f>'Electric Inputs - Gross'!H21*CHOOSE($M$2,1,$M22,$Q22)</f>
        <v>0</v>
      </c>
      <c r="I22" s="20">
        <f>'Electric Inputs - Gross'!I21*CHOOSE($M$2,1,$O22,$O22)</f>
        <v>0</v>
      </c>
      <c r="J22" s="20">
        <f>'Electric Inputs - Gross'!J21*CHOOSE($M$2,1,$O22,$O22)</f>
        <v>0</v>
      </c>
      <c r="K22" s="20">
        <f>'Electric Inputs - Gross'!K21*CHOOSE($M$2,1,$P22,$R22)</f>
        <v>0</v>
      </c>
      <c r="L22" s="113">
        <f>'Electric Inputs - Gross'!X21</f>
        <v>1</v>
      </c>
      <c r="M22" s="113">
        <f>'Electric Inputs - Gross'!Y21</f>
        <v>0</v>
      </c>
      <c r="N22" s="113">
        <f>'Electric Inputs - Gross'!Z21</f>
        <v>0</v>
      </c>
      <c r="O22" s="113">
        <f>'Electric Inputs - Gross'!AA21</f>
        <v>0</v>
      </c>
      <c r="P22" s="113">
        <f>'Electric Inputs - Gross'!AB21</f>
        <v>0</v>
      </c>
      <c r="Q22" s="113">
        <f>'Electric Inputs - Gross'!AC21</f>
        <v>0</v>
      </c>
      <c r="R22" s="113">
        <f>'Electric Inputs - Gross'!AD21</f>
        <v>0</v>
      </c>
      <c r="T22" s="32">
        <f t="shared" si="0"/>
        <v>0</v>
      </c>
      <c r="U22" s="32">
        <f t="shared" si="1"/>
        <v>0</v>
      </c>
      <c r="V22" s="32">
        <f t="shared" si="2"/>
        <v>0</v>
      </c>
      <c r="W22" s="32">
        <f t="shared" si="3"/>
        <v>0</v>
      </c>
      <c r="X22" s="32">
        <f t="shared" si="4"/>
        <v>0</v>
      </c>
      <c r="Y22" s="118" t="str">
        <f>'Electric Inputs - Gross'!AF21</f>
        <v>No</v>
      </c>
    </row>
    <row r="23" spans="1:25" ht="14.45" customHeight="1" x14ac:dyDescent="0.25">
      <c r="A23" s="1" t="str">
        <f>IF('Electric Inputs - Gross'!A22="","",'Electric Inputs - Gross'!A22)</f>
        <v>Trees</v>
      </c>
      <c r="B23" s="20">
        <f>'Electric Inputs - Gross'!B22</f>
        <v>14380.479999999996</v>
      </c>
      <c r="C23" s="20">
        <f>'Electric Inputs - Gross'!C22</f>
        <v>71146.2</v>
      </c>
      <c r="D23" s="20">
        <f>'Electric Inputs - Gross'!D22*CHOOSE($M$2,1,N23,N23)</f>
        <v>71146.2</v>
      </c>
      <c r="E23" s="20">
        <f>'Electric Inputs - Gross'!E22*CHOOSE($M$2,1,$L23,$L23)</f>
        <v>0</v>
      </c>
      <c r="F23" s="20">
        <f>'Electric Inputs - Gross'!F22*CHOOSE($M$2,1,$M23,$Q23)</f>
        <v>0</v>
      </c>
      <c r="G23" s="20">
        <f>'Electric Inputs - Gross'!G22*CHOOSE($M$2,1,$M23,$Q23)</f>
        <v>0</v>
      </c>
      <c r="H23" s="20">
        <f>'Electric Inputs - Gross'!H22*CHOOSE($M$2,1,$M23,$Q23)</f>
        <v>0</v>
      </c>
      <c r="I23" s="20">
        <f>'Electric Inputs - Gross'!I22*CHOOSE($M$2,1,$O23,$O23)</f>
        <v>0</v>
      </c>
      <c r="J23" s="20">
        <f>'Electric Inputs - Gross'!J22*CHOOSE($M$2,1,$O23,$O23)</f>
        <v>0</v>
      </c>
      <c r="K23" s="20">
        <f>'Electric Inputs - Gross'!K22*CHOOSE($M$2,1,$P23,$R23)</f>
        <v>0</v>
      </c>
      <c r="L23" s="113">
        <f>'Electric Inputs - Gross'!X22</f>
        <v>1</v>
      </c>
      <c r="M23" s="113">
        <f>'Electric Inputs - Gross'!Y22</f>
        <v>0</v>
      </c>
      <c r="N23" s="113">
        <f>'Electric Inputs - Gross'!Z22</f>
        <v>0</v>
      </c>
      <c r="O23" s="113">
        <f>'Electric Inputs - Gross'!AA22</f>
        <v>0</v>
      </c>
      <c r="P23" s="113">
        <f>'Electric Inputs - Gross'!AB22</f>
        <v>0</v>
      </c>
      <c r="Q23" s="113">
        <f>'Electric Inputs - Gross'!AC22</f>
        <v>0</v>
      </c>
      <c r="R23" s="113">
        <f>'Electric Inputs - Gross'!AD22</f>
        <v>0</v>
      </c>
      <c r="T23" s="32">
        <f t="shared" si="0"/>
        <v>1</v>
      </c>
      <c r="U23" s="32">
        <f t="shared" si="1"/>
        <v>0</v>
      </c>
      <c r="V23" s="32">
        <f t="shared" si="2"/>
        <v>0</v>
      </c>
      <c r="W23" s="32">
        <f t="shared" si="3"/>
        <v>0</v>
      </c>
      <c r="X23" s="32">
        <f t="shared" si="4"/>
        <v>0</v>
      </c>
      <c r="Y23" s="118" t="str">
        <f>'Electric Inputs - Gross'!AF22</f>
        <v>No</v>
      </c>
    </row>
    <row r="24" spans="1:25" ht="14.45" customHeight="1" x14ac:dyDescent="0.25">
      <c r="A24" s="1" t="str">
        <f>IF('Electric Inputs - Gross'!A23="","",'Electric Inputs - Gross'!A23)</f>
        <v>Assessments</v>
      </c>
      <c r="B24" s="20">
        <f>'Electric Inputs - Gross'!B23</f>
        <v>1817133.35</v>
      </c>
      <c r="C24" s="20">
        <f>'Electric Inputs - Gross'!C23</f>
        <v>0</v>
      </c>
      <c r="D24" s="20">
        <f>'Electric Inputs - Gross'!D23*CHOOSE($M$2,1,N24,N24)</f>
        <v>0</v>
      </c>
      <c r="E24" s="20">
        <f>'Electric Inputs - Gross'!E23*CHOOSE($M$2,1,$L24,$L24)</f>
        <v>0</v>
      </c>
      <c r="F24" s="20">
        <f>'Electric Inputs - Gross'!F23*CHOOSE($M$2,1,$M24,$Q24)</f>
        <v>0</v>
      </c>
      <c r="G24" s="20">
        <f>'Electric Inputs - Gross'!G23*CHOOSE($M$2,1,$M24,$Q24)</f>
        <v>0</v>
      </c>
      <c r="H24" s="20">
        <f>'Electric Inputs - Gross'!H23*CHOOSE($M$2,1,$M24,$Q24)</f>
        <v>0</v>
      </c>
      <c r="I24" s="20">
        <f>'Electric Inputs - Gross'!I23*CHOOSE($M$2,1,$O24,$O24)</f>
        <v>0</v>
      </c>
      <c r="J24" s="20">
        <f>'Electric Inputs - Gross'!J23*CHOOSE($M$2,1,$O24,$O24)</f>
        <v>0</v>
      </c>
      <c r="K24" s="20">
        <f>'Electric Inputs - Gross'!K23*CHOOSE($M$2,1,$P24,$R24)</f>
        <v>0</v>
      </c>
      <c r="L24" s="113">
        <f>'Electric Inputs - Gross'!X23</f>
        <v>1</v>
      </c>
      <c r="M24" s="113">
        <f>'Electric Inputs - Gross'!Y23</f>
        <v>0</v>
      </c>
      <c r="N24" s="113">
        <f>'Electric Inputs - Gross'!Z23</f>
        <v>0</v>
      </c>
      <c r="O24" s="113">
        <f>'Electric Inputs - Gross'!AA23</f>
        <v>0</v>
      </c>
      <c r="P24" s="113">
        <f>'Electric Inputs - Gross'!AB23</f>
        <v>0</v>
      </c>
      <c r="Q24" s="113">
        <f>'Electric Inputs - Gross'!AC23</f>
        <v>0</v>
      </c>
      <c r="R24" s="113">
        <f>'Electric Inputs - Gross'!AD23</f>
        <v>0</v>
      </c>
      <c r="T24" s="32">
        <f t="shared" si="0"/>
        <v>0</v>
      </c>
      <c r="U24" s="32">
        <f t="shared" si="1"/>
        <v>0</v>
      </c>
      <c r="V24" s="32">
        <f t="shared" si="2"/>
        <v>0</v>
      </c>
      <c r="W24" s="32">
        <f t="shared" si="3"/>
        <v>0</v>
      </c>
      <c r="X24" s="32">
        <f t="shared" si="4"/>
        <v>0</v>
      </c>
      <c r="Y24" s="118" t="str">
        <f>'Electric Inputs - Gross'!AF23</f>
        <v>No</v>
      </c>
    </row>
    <row r="25" spans="1:25" ht="14.45" hidden="1" customHeight="1" x14ac:dyDescent="0.25">
      <c r="A25" s="1" t="s">
        <v>100</v>
      </c>
      <c r="B25" s="20">
        <f>B10+B12+B14+B17+B19+B20</f>
        <v>4890673.272832742</v>
      </c>
      <c r="C25" s="20">
        <f t="shared" ref="C25:K25" si="15">C10+C12+C14+C17+C19+C20</f>
        <v>14057343.120000083</v>
      </c>
      <c r="D25" s="20">
        <f t="shared" si="15"/>
        <v>19592082.153518293</v>
      </c>
      <c r="E25" s="20">
        <f t="shared" si="15"/>
        <v>0</v>
      </c>
      <c r="F25" s="20">
        <f t="shared" si="15"/>
        <v>74488850.129260808</v>
      </c>
      <c r="G25" s="20">
        <f t="shared" si="15"/>
        <v>82957837.558464855</v>
      </c>
      <c r="H25" s="20">
        <f t="shared" si="15"/>
        <v>131094189.81804192</v>
      </c>
      <c r="I25" s="20">
        <f t="shared" si="15"/>
        <v>1716564.7891530122</v>
      </c>
      <c r="J25" s="20">
        <f t="shared" si="15"/>
        <v>2043344.5869407686</v>
      </c>
      <c r="K25" s="20">
        <f t="shared" si="15"/>
        <v>13109418.981804192</v>
      </c>
      <c r="L25" s="113" t="str">
        <f>'Electric Inputs - Gross'!X24</f>
        <v/>
      </c>
      <c r="M25" s="113" t="str">
        <f>'Electric Inputs - Gross'!Y24</f>
        <v/>
      </c>
      <c r="N25" s="113" t="str">
        <f>'Electric Inputs - Gross'!Z24</f>
        <v/>
      </c>
      <c r="O25" s="113" t="str">
        <f>'Electric Inputs - Gross'!AA24</f>
        <v/>
      </c>
      <c r="P25" s="113" t="str">
        <f>'Electric Inputs - Gross'!AB24</f>
        <v/>
      </c>
      <c r="Q25" s="113" t="str">
        <f>'Electric Inputs - Gross'!AC24</f>
        <v/>
      </c>
      <c r="R25" s="113" t="str">
        <f>'Electric Inputs - Gross'!AD24</f>
        <v/>
      </c>
      <c r="T25" s="32">
        <f t="shared" si="0"/>
        <v>4.6071038969283187</v>
      </c>
      <c r="U25" s="32">
        <f t="shared" si="1"/>
        <v>0.88784909689634173</v>
      </c>
      <c r="V25" s="32">
        <f t="shared" si="2"/>
        <v>4.3781805883302933</v>
      </c>
      <c r="W25" s="32">
        <f t="shared" si="3"/>
        <v>3.4585323781195791</v>
      </c>
      <c r="X25" s="32">
        <f t="shared" si="4"/>
        <v>5.9734678895407267</v>
      </c>
      <c r="Y25" s="118" t="str">
        <f>'Electric Inputs - Gross'!AF24</f>
        <v/>
      </c>
    </row>
    <row r="26" spans="1:25" ht="14.45" customHeight="1" x14ac:dyDescent="0.25">
      <c r="A26" s="122" t="s">
        <v>15</v>
      </c>
      <c r="B26" s="124">
        <f>SUM(B10:B24)-B12-B18</f>
        <v>7366398.4766362216</v>
      </c>
      <c r="C26" s="124">
        <f t="shared" ref="C26:K26" si="16">SUM(C10:C24)-C12-C18</f>
        <v>15593535.840000082</v>
      </c>
      <c r="D26" s="124">
        <f t="shared" si="16"/>
        <v>21103004.473518293</v>
      </c>
      <c r="E26" s="124">
        <f t="shared" si="16"/>
        <v>0</v>
      </c>
      <c r="F26" s="124">
        <f t="shared" si="16"/>
        <v>79678025.990520462</v>
      </c>
      <c r="G26" s="124">
        <f t="shared" si="16"/>
        <v>86807273.691074848</v>
      </c>
      <c r="H26" s="124">
        <f t="shared" si="16"/>
        <v>135531629.1413722</v>
      </c>
      <c r="I26" s="124">
        <f t="shared" si="16"/>
        <v>1720212.3207408555</v>
      </c>
      <c r="J26" s="124">
        <f t="shared" si="16"/>
        <v>2047775.0992440139</v>
      </c>
      <c r="K26" s="124">
        <f t="shared" si="16"/>
        <v>13553162.914137222</v>
      </c>
      <c r="L26" s="113" t="str">
        <f>'Electric Inputs - Gross'!X25</f>
        <v/>
      </c>
      <c r="M26" s="113" t="str">
        <f>'Electric Inputs - Gross'!Y25</f>
        <v/>
      </c>
      <c r="N26" s="113" t="str">
        <f>'Electric Inputs - Gross'!Z25</f>
        <v/>
      </c>
      <c r="O26" s="113" t="str">
        <f>'Electric Inputs - Gross'!AA25</f>
        <v/>
      </c>
      <c r="P26" s="113" t="str">
        <f>'Electric Inputs - Gross'!AB25</f>
        <v/>
      </c>
      <c r="Q26" s="113" t="str">
        <f>'Electric Inputs - Gross'!AC25</f>
        <v/>
      </c>
      <c r="R26" s="113" t="str">
        <f>'Electric Inputs - Gross'!AD25</f>
        <v/>
      </c>
      <c r="T26" s="32">
        <f t="shared" si="0"/>
        <v>4.5961120973543972</v>
      </c>
      <c r="U26" s="32">
        <f t="shared" si="1"/>
        <v>0.84576187437175643</v>
      </c>
      <c r="V26" s="32">
        <f t="shared" si="2"/>
        <v>3.7808154193270518</v>
      </c>
      <c r="W26" s="32">
        <f t="shared" si="3"/>
        <v>3.1095659493391388</v>
      </c>
      <c r="X26" s="32">
        <f t="shared" si="4"/>
        <v>5.3085962996611844</v>
      </c>
      <c r="Y26" s="118" t="str">
        <f>'Electric Inputs - Gross'!AF25</f>
        <v/>
      </c>
    </row>
    <row r="27" spans="1:25" ht="14.45" customHeight="1" x14ac:dyDescent="0.25">
      <c r="A27" s="1" t="str">
        <f>IF('Electric Inputs - Gross'!A26="","",'Electric Inputs - Gross'!A26)</f>
        <v/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113" t="str">
        <f>'Electric Inputs - Gross'!X26</f>
        <v/>
      </c>
      <c r="M27" s="113" t="str">
        <f>'Electric Inputs - Gross'!Y26</f>
        <v/>
      </c>
      <c r="N27" s="113" t="str">
        <f>'Electric Inputs - Gross'!Z26</f>
        <v/>
      </c>
      <c r="O27" s="113" t="str">
        <f>'Electric Inputs - Gross'!AA26</f>
        <v/>
      </c>
      <c r="P27" s="113" t="str">
        <f>'Electric Inputs - Gross'!AB26</f>
        <v/>
      </c>
      <c r="Q27" s="113" t="str">
        <f>'Electric Inputs - Gross'!AC26</f>
        <v/>
      </c>
      <c r="R27" s="113" t="str">
        <f>'Electric Inputs - Gross'!AD26</f>
        <v/>
      </c>
      <c r="T27" s="32">
        <f t="shared" si="0"/>
        <v>0</v>
      </c>
      <c r="U27" s="32">
        <f t="shared" si="1"/>
        <v>0</v>
      </c>
      <c r="V27" s="32">
        <f t="shared" si="2"/>
        <v>0</v>
      </c>
      <c r="W27" s="32">
        <f t="shared" si="3"/>
        <v>0</v>
      </c>
      <c r="X27" s="32">
        <f t="shared" si="4"/>
        <v>0</v>
      </c>
      <c r="Y27" s="118" t="str">
        <f>'Electric Inputs - Gross'!AF26</f>
        <v/>
      </c>
    </row>
    <row r="28" spans="1:25" ht="14.45" customHeight="1" x14ac:dyDescent="0.25">
      <c r="A28" s="1" t="s">
        <v>101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113" t="str">
        <f>'Electric Inputs - Gross'!X27</f>
        <v/>
      </c>
      <c r="M28" s="113" t="str">
        <f>'Electric Inputs - Gross'!Y27</f>
        <v/>
      </c>
      <c r="N28" s="113" t="str">
        <f>'Electric Inputs - Gross'!Z27</f>
        <v/>
      </c>
      <c r="O28" s="113" t="str">
        <f>'Electric Inputs - Gross'!AA27</f>
        <v/>
      </c>
      <c r="P28" s="113" t="str">
        <f>'Electric Inputs - Gross'!AB27</f>
        <v/>
      </c>
      <c r="Q28" s="113" t="str">
        <f>'Electric Inputs - Gross'!AC27</f>
        <v/>
      </c>
      <c r="R28" s="113" t="str">
        <f>'Electric Inputs - Gross'!AD27</f>
        <v/>
      </c>
      <c r="T28" s="32">
        <f t="shared" si="0"/>
        <v>0</v>
      </c>
      <c r="U28" s="32">
        <f t="shared" si="1"/>
        <v>0</v>
      </c>
      <c r="V28" s="32">
        <f t="shared" si="2"/>
        <v>0</v>
      </c>
      <c r="W28" s="32">
        <f t="shared" si="3"/>
        <v>0</v>
      </c>
      <c r="X28" s="32">
        <f t="shared" si="4"/>
        <v>0</v>
      </c>
      <c r="Y28" s="118" t="str">
        <f>'Electric Inputs - Gross'!AF27</f>
        <v/>
      </c>
    </row>
    <row r="29" spans="1:25" ht="14.45" customHeight="1" x14ac:dyDescent="0.25">
      <c r="A29" t="s">
        <v>102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113" t="str">
        <f>'Electric Inputs - Gross'!X28</f>
        <v/>
      </c>
      <c r="M29" s="113" t="str">
        <f>'Electric Inputs - Gross'!Y28</f>
        <v/>
      </c>
      <c r="N29" s="113" t="str">
        <f>'Electric Inputs - Gross'!Z28</f>
        <v/>
      </c>
      <c r="O29" s="113" t="str">
        <f>'Electric Inputs - Gross'!AA28</f>
        <v/>
      </c>
      <c r="P29" s="113" t="str">
        <f>'Electric Inputs - Gross'!AB28</f>
        <v/>
      </c>
      <c r="Q29" s="113" t="str">
        <f>'Electric Inputs - Gross'!AC28</f>
        <v/>
      </c>
      <c r="R29" s="113" t="str">
        <f>'Electric Inputs - Gross'!AD28</f>
        <v/>
      </c>
      <c r="T29" s="32">
        <f t="shared" si="0"/>
        <v>0</v>
      </c>
      <c r="U29" s="32">
        <f t="shared" si="1"/>
        <v>0</v>
      </c>
      <c r="V29" s="32">
        <f t="shared" si="2"/>
        <v>0</v>
      </c>
      <c r="W29" s="32">
        <f t="shared" si="3"/>
        <v>0</v>
      </c>
      <c r="X29" s="32">
        <f t="shared" si="4"/>
        <v>0</v>
      </c>
      <c r="Y29" s="118" t="str">
        <f>'Electric Inputs - Gross'!AF28</f>
        <v/>
      </c>
    </row>
    <row r="30" spans="1:25" ht="14.45" customHeight="1" x14ac:dyDescent="0.25">
      <c r="A30" t="s">
        <v>114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113" t="str">
        <f>'Electric Inputs - Gross'!X29</f>
        <v/>
      </c>
      <c r="M30" s="113" t="str">
        <f>'Electric Inputs - Gross'!Y29</f>
        <v/>
      </c>
      <c r="N30" s="113" t="str">
        <f>'Electric Inputs - Gross'!Z29</f>
        <v/>
      </c>
      <c r="O30" s="113" t="str">
        <f>'Electric Inputs - Gross'!AA29</f>
        <v/>
      </c>
      <c r="P30" s="113" t="str">
        <f>'Electric Inputs - Gross'!AB29</f>
        <v/>
      </c>
      <c r="Q30" s="113" t="str">
        <f>'Electric Inputs - Gross'!AC29</f>
        <v/>
      </c>
      <c r="R30" s="113" t="str">
        <f>'Electric Inputs - Gross'!AD29</f>
        <v/>
      </c>
      <c r="T30" s="32">
        <f t="shared" si="0"/>
        <v>0</v>
      </c>
      <c r="U30" s="32">
        <f t="shared" si="1"/>
        <v>0</v>
      </c>
      <c r="V30" s="32">
        <f t="shared" si="2"/>
        <v>0</v>
      </c>
      <c r="W30" s="32">
        <f t="shared" si="3"/>
        <v>0</v>
      </c>
      <c r="X30" s="32">
        <f t="shared" si="4"/>
        <v>0</v>
      </c>
      <c r="Y30" s="118" t="str">
        <f>'Electric Inputs - Gross'!AF29</f>
        <v/>
      </c>
    </row>
    <row r="31" spans="1:25" ht="14.45" customHeight="1" x14ac:dyDescent="0.25">
      <c r="A31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113" t="str">
        <f>'Electric Inputs - Gross'!X30</f>
        <v/>
      </c>
      <c r="M31" s="113" t="str">
        <f>'Electric Inputs - Gross'!Y30</f>
        <v/>
      </c>
      <c r="N31" s="113" t="str">
        <f>'Electric Inputs - Gross'!Z30</f>
        <v/>
      </c>
      <c r="O31" s="113" t="str">
        <f>'Electric Inputs - Gross'!AA30</f>
        <v/>
      </c>
      <c r="P31" s="113" t="str">
        <f>'Electric Inputs - Gross'!AB30</f>
        <v/>
      </c>
      <c r="Q31" s="113" t="str">
        <f>'Electric Inputs - Gross'!AC30</f>
        <v/>
      </c>
      <c r="R31" s="113" t="str">
        <f>'Electric Inputs - Gross'!AD30</f>
        <v/>
      </c>
      <c r="T31" s="32">
        <f t="shared" si="0"/>
        <v>0</v>
      </c>
      <c r="U31" s="32">
        <f t="shared" si="1"/>
        <v>0</v>
      </c>
      <c r="V31" s="32">
        <f t="shared" si="2"/>
        <v>0</v>
      </c>
      <c r="W31" s="32">
        <f t="shared" si="3"/>
        <v>0</v>
      </c>
      <c r="X31" s="32">
        <f t="shared" si="4"/>
        <v>0</v>
      </c>
      <c r="Y31" s="118" t="str">
        <f>'Electric Inputs - Gross'!AF30</f>
        <v/>
      </c>
    </row>
    <row r="32" spans="1:25" ht="14.45" customHeight="1" x14ac:dyDescent="0.25">
      <c r="A32" s="1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113" t="str">
        <f>'Electric Inputs - Gross'!X31</f>
        <v/>
      </c>
      <c r="M32" s="113" t="str">
        <f>'Electric Inputs - Gross'!Y31</f>
        <v/>
      </c>
      <c r="N32" s="113" t="str">
        <f>'Electric Inputs - Gross'!Z31</f>
        <v/>
      </c>
      <c r="O32" s="113" t="str">
        <f>'Electric Inputs - Gross'!AA31</f>
        <v/>
      </c>
      <c r="P32" s="113" t="str">
        <f>'Electric Inputs - Gross'!AB31</f>
        <v/>
      </c>
      <c r="Q32" s="113" t="str">
        <f>'Electric Inputs - Gross'!AC31</f>
        <v/>
      </c>
      <c r="R32" s="113" t="str">
        <f>'Electric Inputs - Gross'!AD31</f>
        <v/>
      </c>
      <c r="T32" s="32">
        <f t="shared" si="0"/>
        <v>0</v>
      </c>
      <c r="U32" s="32">
        <f t="shared" si="1"/>
        <v>0</v>
      </c>
      <c r="V32" s="32">
        <f t="shared" si="2"/>
        <v>0</v>
      </c>
      <c r="W32" s="32">
        <f t="shared" si="3"/>
        <v>0</v>
      </c>
      <c r="X32" s="32">
        <f t="shared" si="4"/>
        <v>0</v>
      </c>
      <c r="Y32" s="118" t="str">
        <f>'Electric Inputs - Gross'!AF31</f>
        <v/>
      </c>
    </row>
    <row r="33" spans="1:25" ht="14.45" customHeight="1" x14ac:dyDescent="0.25">
      <c r="A33" s="1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113" t="str">
        <f>'Electric Inputs - Gross'!X32</f>
        <v/>
      </c>
      <c r="M33" s="113" t="str">
        <f>'Electric Inputs - Gross'!Y32</f>
        <v/>
      </c>
      <c r="N33" s="113" t="str">
        <f>'Electric Inputs - Gross'!Z32</f>
        <v/>
      </c>
      <c r="O33" s="113" t="str">
        <f>'Electric Inputs - Gross'!AA32</f>
        <v/>
      </c>
      <c r="P33" s="113" t="str">
        <f>'Electric Inputs - Gross'!AB32</f>
        <v/>
      </c>
      <c r="Q33" s="113" t="str">
        <f>'Electric Inputs - Gross'!AC32</f>
        <v/>
      </c>
      <c r="R33" s="113" t="str">
        <f>'Electric Inputs - Gross'!AD32</f>
        <v/>
      </c>
      <c r="T33" s="32">
        <f t="shared" si="0"/>
        <v>0</v>
      </c>
      <c r="U33" s="32">
        <f t="shared" si="1"/>
        <v>0</v>
      </c>
      <c r="V33" s="32">
        <f t="shared" si="2"/>
        <v>0</v>
      </c>
      <c r="W33" s="32">
        <f t="shared" si="3"/>
        <v>0</v>
      </c>
      <c r="X33" s="32">
        <f t="shared" si="4"/>
        <v>0</v>
      </c>
      <c r="Y33" s="118" t="str">
        <f>'Electric Inputs - Gross'!AF32</f>
        <v/>
      </c>
    </row>
    <row r="34" spans="1:25" ht="14.45" customHeight="1" x14ac:dyDescent="0.25">
      <c r="A34" s="1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113" t="str">
        <f>'Electric Inputs - Gross'!X33</f>
        <v/>
      </c>
      <c r="M34" s="113" t="str">
        <f>'Electric Inputs - Gross'!Y33</f>
        <v/>
      </c>
      <c r="N34" s="113" t="str">
        <f>'Electric Inputs - Gross'!Z33</f>
        <v/>
      </c>
      <c r="O34" s="113" t="str">
        <f>'Electric Inputs - Gross'!AA33</f>
        <v/>
      </c>
      <c r="P34" s="113" t="str">
        <f>'Electric Inputs - Gross'!AB33</f>
        <v/>
      </c>
      <c r="Q34" s="113" t="str">
        <f>'Electric Inputs - Gross'!AC33</f>
        <v/>
      </c>
      <c r="R34" s="113" t="str">
        <f>'Electric Inputs - Gross'!AD33</f>
        <v/>
      </c>
      <c r="T34" s="32">
        <f t="shared" si="0"/>
        <v>0</v>
      </c>
      <c r="U34" s="32">
        <f t="shared" si="1"/>
        <v>0</v>
      </c>
      <c r="V34" s="32">
        <f t="shared" si="2"/>
        <v>0</v>
      </c>
      <c r="W34" s="32">
        <f t="shared" si="3"/>
        <v>0</v>
      </c>
      <c r="X34" s="32">
        <f t="shared" si="4"/>
        <v>0</v>
      </c>
      <c r="Y34" s="118" t="str">
        <f>'Electric Inputs - Gross'!AF33</f>
        <v/>
      </c>
    </row>
    <row r="35" spans="1:25" ht="14.45" customHeight="1" x14ac:dyDescent="0.25">
      <c r="A35" s="1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113" t="str">
        <f>'Electric Inputs - Gross'!X34</f>
        <v/>
      </c>
      <c r="M35" s="113" t="str">
        <f>'Electric Inputs - Gross'!Y34</f>
        <v/>
      </c>
      <c r="N35" s="113" t="str">
        <f>'Electric Inputs - Gross'!Z34</f>
        <v/>
      </c>
      <c r="O35" s="113" t="str">
        <f>'Electric Inputs - Gross'!AA34</f>
        <v/>
      </c>
      <c r="P35" s="113" t="str">
        <f>'Electric Inputs - Gross'!AB34</f>
        <v/>
      </c>
      <c r="Q35" s="113" t="str">
        <f>'Electric Inputs - Gross'!AC34</f>
        <v/>
      </c>
      <c r="R35" s="113" t="str">
        <f>'Electric Inputs - Gross'!AD34</f>
        <v/>
      </c>
      <c r="T35" s="32">
        <f t="shared" si="0"/>
        <v>0</v>
      </c>
      <c r="U35" s="32">
        <f t="shared" si="1"/>
        <v>0</v>
      </c>
      <c r="V35" s="32">
        <f t="shared" si="2"/>
        <v>0</v>
      </c>
      <c r="W35" s="32">
        <f t="shared" si="3"/>
        <v>0</v>
      </c>
      <c r="X35" s="32">
        <f t="shared" si="4"/>
        <v>0</v>
      </c>
      <c r="Y35" s="118" t="str">
        <f>'Electric Inputs - Gross'!AF34</f>
        <v/>
      </c>
    </row>
    <row r="36" spans="1:25" ht="14.45" customHeight="1" x14ac:dyDescent="0.25">
      <c r="A36" s="1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113" t="str">
        <f>'Electric Inputs - Gross'!X35</f>
        <v/>
      </c>
      <c r="M36" s="113" t="str">
        <f>'Electric Inputs - Gross'!Y35</f>
        <v/>
      </c>
      <c r="N36" s="113" t="str">
        <f>'Electric Inputs - Gross'!Z35</f>
        <v/>
      </c>
      <c r="O36" s="113" t="str">
        <f>'Electric Inputs - Gross'!AA35</f>
        <v/>
      </c>
      <c r="P36" s="113" t="str">
        <f>'Electric Inputs - Gross'!AB35</f>
        <v/>
      </c>
      <c r="Q36" s="113" t="str">
        <f>'Electric Inputs - Gross'!AC35</f>
        <v/>
      </c>
      <c r="R36" s="113" t="str">
        <f>'Electric Inputs - Gross'!AD35</f>
        <v/>
      </c>
      <c r="T36" s="32">
        <f t="shared" si="0"/>
        <v>0</v>
      </c>
      <c r="U36" s="32">
        <f t="shared" si="1"/>
        <v>0</v>
      </c>
      <c r="V36" s="32">
        <f t="shared" si="2"/>
        <v>0</v>
      </c>
      <c r="W36" s="32">
        <f t="shared" si="3"/>
        <v>0</v>
      </c>
      <c r="X36" s="32">
        <f t="shared" si="4"/>
        <v>0</v>
      </c>
      <c r="Y36" s="118" t="str">
        <f>'Electric Inputs - Gross'!AF35</f>
        <v/>
      </c>
    </row>
    <row r="37" spans="1:25" ht="14.45" customHeight="1" x14ac:dyDescent="0.25">
      <c r="A37" s="1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113" t="str">
        <f>'Electric Inputs - Gross'!X36</f>
        <v/>
      </c>
      <c r="M37" s="113" t="str">
        <f>'Electric Inputs - Gross'!Y36</f>
        <v/>
      </c>
      <c r="N37" s="113" t="str">
        <f>'Electric Inputs - Gross'!Z36</f>
        <v/>
      </c>
      <c r="O37" s="113" t="str">
        <f>'Electric Inputs - Gross'!AA36</f>
        <v/>
      </c>
      <c r="P37" s="113" t="str">
        <f>'Electric Inputs - Gross'!AB36</f>
        <v/>
      </c>
      <c r="Q37" s="113" t="str">
        <f>'Electric Inputs - Gross'!AC36</f>
        <v/>
      </c>
      <c r="R37" s="113" t="str">
        <f>'Electric Inputs - Gross'!AD36</f>
        <v/>
      </c>
      <c r="T37" s="32">
        <f t="shared" si="0"/>
        <v>0</v>
      </c>
      <c r="U37" s="32">
        <f t="shared" si="1"/>
        <v>0</v>
      </c>
      <c r="V37" s="32">
        <f t="shared" si="2"/>
        <v>0</v>
      </c>
      <c r="W37" s="32">
        <f t="shared" si="3"/>
        <v>0</v>
      </c>
      <c r="X37" s="32">
        <f t="shared" si="4"/>
        <v>0</v>
      </c>
      <c r="Y37" s="118" t="str">
        <f>'Electric Inputs - Gross'!AF36</f>
        <v/>
      </c>
    </row>
    <row r="38" spans="1:25" ht="14.45" customHeight="1" x14ac:dyDescent="0.25">
      <c r="A38" s="1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113" t="str">
        <f>'Electric Inputs - Gross'!X37</f>
        <v/>
      </c>
      <c r="M38" s="113" t="str">
        <f>'Electric Inputs - Gross'!Y37</f>
        <v/>
      </c>
      <c r="N38" s="113" t="str">
        <f>'Electric Inputs - Gross'!Z37</f>
        <v/>
      </c>
      <c r="O38" s="113" t="str">
        <f>'Electric Inputs - Gross'!AA37</f>
        <v/>
      </c>
      <c r="P38" s="113" t="str">
        <f>'Electric Inputs - Gross'!AB37</f>
        <v/>
      </c>
      <c r="Q38" s="113" t="str">
        <f>'Electric Inputs - Gross'!AC37</f>
        <v/>
      </c>
      <c r="R38" s="113" t="str">
        <f>'Electric Inputs - Gross'!AD37</f>
        <v/>
      </c>
      <c r="T38" s="32">
        <f t="shared" si="0"/>
        <v>0</v>
      </c>
      <c r="U38" s="32">
        <f t="shared" si="1"/>
        <v>0</v>
      </c>
      <c r="V38" s="32">
        <f t="shared" si="2"/>
        <v>0</v>
      </c>
      <c r="W38" s="32">
        <f t="shared" si="3"/>
        <v>0</v>
      </c>
      <c r="X38" s="32">
        <f t="shared" si="4"/>
        <v>0</v>
      </c>
      <c r="Y38" s="118" t="str">
        <f>'Electric Inputs - Gross'!AF37</f>
        <v/>
      </c>
    </row>
    <row r="39" spans="1:25" ht="14.45" customHeight="1" x14ac:dyDescent="0.25">
      <c r="A39" s="1" t="str">
        <f>IF('Electric Inputs - Gross'!A38="","",'Electric Inputs - Gross'!A38)</f>
        <v/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113" t="str">
        <f>'Electric Inputs - Gross'!X38</f>
        <v/>
      </c>
      <c r="M39" s="113" t="str">
        <f>'Electric Inputs - Gross'!Y38</f>
        <v/>
      </c>
      <c r="N39" s="113" t="str">
        <f>'Electric Inputs - Gross'!Z38</f>
        <v/>
      </c>
      <c r="O39" s="113" t="str">
        <f>'Electric Inputs - Gross'!AA38</f>
        <v/>
      </c>
      <c r="P39" s="113" t="str">
        <f>'Electric Inputs - Gross'!AB38</f>
        <v/>
      </c>
      <c r="Q39" s="113" t="str">
        <f>'Electric Inputs - Gross'!AC38</f>
        <v/>
      </c>
      <c r="R39" s="113" t="str">
        <f>'Electric Inputs - Gross'!AD38</f>
        <v/>
      </c>
      <c r="T39" s="32">
        <f t="shared" si="0"/>
        <v>0</v>
      </c>
      <c r="U39" s="32">
        <f t="shared" si="1"/>
        <v>0</v>
      </c>
      <c r="V39" s="32">
        <f t="shared" si="2"/>
        <v>0</v>
      </c>
      <c r="W39" s="32">
        <f t="shared" si="3"/>
        <v>0</v>
      </c>
      <c r="X39" s="32">
        <f t="shared" si="4"/>
        <v>0</v>
      </c>
      <c r="Y39" s="118" t="str">
        <f>'Electric Inputs - Gross'!AF38</f>
        <v/>
      </c>
    </row>
    <row r="40" spans="1:25" ht="14.45" customHeight="1" x14ac:dyDescent="0.25">
      <c r="A40" s="1" t="str">
        <f>IF('Electric Inputs - Gross'!A39="","",'Electric Inputs - Gross'!A39)</f>
        <v/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113" t="str">
        <f>'Electric Inputs - Gross'!X39</f>
        <v/>
      </c>
      <c r="M40" s="113" t="str">
        <f>'Electric Inputs - Gross'!Y39</f>
        <v/>
      </c>
      <c r="N40" s="113" t="str">
        <f>'Electric Inputs - Gross'!Z39</f>
        <v/>
      </c>
      <c r="O40" s="113" t="str">
        <f>'Electric Inputs - Gross'!AA39</f>
        <v/>
      </c>
      <c r="P40" s="113" t="str">
        <f>'Electric Inputs - Gross'!AB39</f>
        <v/>
      </c>
      <c r="Q40" s="113" t="str">
        <f>'Electric Inputs - Gross'!AC39</f>
        <v/>
      </c>
      <c r="R40" s="113" t="str">
        <f>'Electric Inputs - Gross'!AD39</f>
        <v/>
      </c>
      <c r="T40" s="32">
        <f t="shared" si="0"/>
        <v>0</v>
      </c>
      <c r="U40" s="32">
        <f t="shared" si="1"/>
        <v>0</v>
      </c>
      <c r="V40" s="32">
        <f t="shared" si="2"/>
        <v>0</v>
      </c>
      <c r="W40" s="32">
        <f t="shared" si="3"/>
        <v>0</v>
      </c>
      <c r="X40" s="32">
        <f t="shared" si="4"/>
        <v>0</v>
      </c>
      <c r="Y40" s="118" t="str">
        <f>'Electric Inputs - Gross'!AF39</f>
        <v/>
      </c>
    </row>
    <row r="41" spans="1:25" ht="14.45" customHeight="1" x14ac:dyDescent="0.25">
      <c r="A41" s="1" t="str">
        <f>IF('Electric Inputs - Gross'!A40="","",'Electric Inputs - Gross'!A40)</f>
        <v/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113" t="str">
        <f>'Electric Inputs - Gross'!X40</f>
        <v/>
      </c>
      <c r="M41" s="113" t="str">
        <f>'Electric Inputs - Gross'!Y40</f>
        <v/>
      </c>
      <c r="N41" s="113" t="str">
        <f>'Electric Inputs - Gross'!Z40</f>
        <v/>
      </c>
      <c r="O41" s="113" t="str">
        <f>'Electric Inputs - Gross'!AA40</f>
        <v/>
      </c>
      <c r="P41" s="113" t="str">
        <f>'Electric Inputs - Gross'!AB40</f>
        <v/>
      </c>
      <c r="Q41" s="113" t="str">
        <f>'Electric Inputs - Gross'!AC40</f>
        <v/>
      </c>
      <c r="R41" s="113" t="str">
        <f>'Electric Inputs - Gross'!AD40</f>
        <v/>
      </c>
      <c r="T41" s="32">
        <f t="shared" si="0"/>
        <v>0</v>
      </c>
      <c r="U41" s="32">
        <f t="shared" si="1"/>
        <v>0</v>
      </c>
      <c r="V41" s="32">
        <f t="shared" si="2"/>
        <v>0</v>
      </c>
      <c r="W41" s="32">
        <f t="shared" si="3"/>
        <v>0</v>
      </c>
      <c r="X41" s="32">
        <f t="shared" si="4"/>
        <v>0</v>
      </c>
      <c r="Y41" s="118" t="str">
        <f>'Electric Inputs - Gross'!AF40</f>
        <v/>
      </c>
    </row>
    <row r="42" spans="1:25" ht="14.45" customHeight="1" x14ac:dyDescent="0.25">
      <c r="A42" s="1" t="str">
        <f>IF('Electric Inputs - Gross'!A41="","",'Electric Inputs - Gross'!A41)</f>
        <v/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113" t="str">
        <f>'Electric Inputs - Gross'!X41</f>
        <v/>
      </c>
      <c r="M42" s="113" t="str">
        <f>'Electric Inputs - Gross'!Y41</f>
        <v/>
      </c>
      <c r="N42" s="113" t="str">
        <f>'Electric Inputs - Gross'!Z41</f>
        <v/>
      </c>
      <c r="O42" s="113" t="str">
        <f>'Electric Inputs - Gross'!AA41</f>
        <v/>
      </c>
      <c r="P42" s="113" t="str">
        <f>'Electric Inputs - Gross'!AB41</f>
        <v/>
      </c>
      <c r="Q42" s="113" t="str">
        <f>'Electric Inputs - Gross'!AC41</f>
        <v/>
      </c>
      <c r="R42" s="113" t="str">
        <f>'Electric Inputs - Gross'!AD41</f>
        <v/>
      </c>
      <c r="T42" s="32">
        <f t="shared" si="0"/>
        <v>0</v>
      </c>
      <c r="U42" s="32">
        <f t="shared" si="1"/>
        <v>0</v>
      </c>
      <c r="V42" s="32">
        <f t="shared" si="2"/>
        <v>0</v>
      </c>
      <c r="W42" s="32">
        <f t="shared" si="3"/>
        <v>0</v>
      </c>
      <c r="X42" s="32">
        <f t="shared" si="4"/>
        <v>0</v>
      </c>
      <c r="Y42" s="118" t="str">
        <f>'Electric Inputs - Gross'!AF41</f>
        <v/>
      </c>
    </row>
    <row r="43" spans="1:25" ht="14.45" customHeight="1" x14ac:dyDescent="0.25">
      <c r="A43" s="1" t="str">
        <f>IF('Electric Inputs - Gross'!A42="","",'Electric Inputs - Gross'!A42)</f>
        <v/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113" t="str">
        <f>'Electric Inputs - Gross'!X42</f>
        <v/>
      </c>
      <c r="M43" s="113" t="str">
        <f>'Electric Inputs - Gross'!Y42</f>
        <v/>
      </c>
      <c r="N43" s="113" t="str">
        <f>'Electric Inputs - Gross'!Z42</f>
        <v/>
      </c>
      <c r="O43" s="113" t="str">
        <f>'Electric Inputs - Gross'!AA42</f>
        <v/>
      </c>
      <c r="P43" s="113" t="str">
        <f>'Electric Inputs - Gross'!AB42</f>
        <v/>
      </c>
      <c r="Q43" s="113" t="str">
        <f>'Electric Inputs - Gross'!AC42</f>
        <v/>
      </c>
      <c r="R43" s="113" t="str">
        <f>'Electric Inputs - Gross'!AD42</f>
        <v/>
      </c>
      <c r="T43" s="32">
        <f t="shared" si="0"/>
        <v>0</v>
      </c>
      <c r="U43" s="32">
        <f t="shared" si="1"/>
        <v>0</v>
      </c>
      <c r="V43" s="32">
        <f t="shared" si="2"/>
        <v>0</v>
      </c>
      <c r="W43" s="32">
        <f t="shared" si="3"/>
        <v>0</v>
      </c>
      <c r="X43" s="32">
        <f t="shared" si="4"/>
        <v>0</v>
      </c>
      <c r="Y43" s="118" t="str">
        <f>'Electric Inputs - Gross'!AF42</f>
        <v/>
      </c>
    </row>
    <row r="44" spans="1:25" ht="14.45" customHeight="1" x14ac:dyDescent="0.25">
      <c r="A44" s="1" t="str">
        <f>IF('Electric Inputs - Gross'!A43="","",'Electric Inputs - Gross'!A43)</f>
        <v/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113" t="str">
        <f>'Electric Inputs - Gross'!X43</f>
        <v/>
      </c>
      <c r="M44" s="113" t="str">
        <f>'Electric Inputs - Gross'!Y43</f>
        <v/>
      </c>
      <c r="N44" s="113" t="str">
        <f>'Electric Inputs - Gross'!Z43</f>
        <v/>
      </c>
      <c r="O44" s="113" t="str">
        <f>'Electric Inputs - Gross'!AA43</f>
        <v/>
      </c>
      <c r="P44" s="113" t="str">
        <f>'Electric Inputs - Gross'!AB43</f>
        <v/>
      </c>
      <c r="Q44" s="113" t="str">
        <f>'Electric Inputs - Gross'!AC43</f>
        <v/>
      </c>
      <c r="R44" s="113" t="str">
        <f>'Electric Inputs - Gross'!AD43</f>
        <v/>
      </c>
      <c r="T44" s="32">
        <f t="shared" si="0"/>
        <v>0</v>
      </c>
      <c r="U44" s="32">
        <f t="shared" si="1"/>
        <v>0</v>
      </c>
      <c r="V44" s="32">
        <f t="shared" si="2"/>
        <v>0</v>
      </c>
      <c r="W44" s="32">
        <f t="shared" si="3"/>
        <v>0</v>
      </c>
      <c r="X44" s="32">
        <f t="shared" si="4"/>
        <v>0</v>
      </c>
      <c r="Y44" s="118" t="str">
        <f>'Electric Inputs - Gross'!AF43</f>
        <v/>
      </c>
    </row>
    <row r="45" spans="1:25" ht="14.45" customHeight="1" x14ac:dyDescent="0.25">
      <c r="A45" s="1" t="str">
        <f>IF('Electric Inputs - Gross'!A44="","",'Electric Inputs - Gross'!A44)</f>
        <v/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113" t="str">
        <f>'Electric Inputs - Gross'!X44</f>
        <v/>
      </c>
      <c r="M45" s="113" t="str">
        <f>'Electric Inputs - Gross'!Y44</f>
        <v/>
      </c>
      <c r="N45" s="113" t="str">
        <f>'Electric Inputs - Gross'!Z44</f>
        <v/>
      </c>
      <c r="O45" s="113" t="str">
        <f>'Electric Inputs - Gross'!AA44</f>
        <v/>
      </c>
      <c r="P45" s="113" t="str">
        <f>'Electric Inputs - Gross'!AB44</f>
        <v/>
      </c>
      <c r="Q45" s="113" t="str">
        <f>'Electric Inputs - Gross'!AC44</f>
        <v/>
      </c>
      <c r="R45" s="113" t="str">
        <f>'Electric Inputs - Gross'!AD44</f>
        <v/>
      </c>
      <c r="T45" s="32">
        <f t="shared" si="0"/>
        <v>0</v>
      </c>
      <c r="U45" s="32">
        <f t="shared" si="1"/>
        <v>0</v>
      </c>
      <c r="V45" s="32">
        <f t="shared" si="2"/>
        <v>0</v>
      </c>
      <c r="W45" s="32">
        <f t="shared" si="3"/>
        <v>0</v>
      </c>
      <c r="X45" s="32">
        <f t="shared" si="4"/>
        <v>0</v>
      </c>
      <c r="Y45" s="118" t="str">
        <f>'Electric Inputs - Gross'!AF44</f>
        <v/>
      </c>
    </row>
    <row r="46" spans="1:25" ht="14.45" customHeight="1" x14ac:dyDescent="0.25">
      <c r="A46" s="1" t="str">
        <f>IF('Electric Inputs - Gross'!A45="","",'Electric Inputs - Gross'!A45)</f>
        <v/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113" t="str">
        <f>'Electric Inputs - Gross'!X45</f>
        <v/>
      </c>
      <c r="M46" s="113" t="str">
        <f>'Electric Inputs - Gross'!Y45</f>
        <v/>
      </c>
      <c r="N46" s="113" t="str">
        <f>'Electric Inputs - Gross'!Z45</f>
        <v/>
      </c>
      <c r="O46" s="113" t="str">
        <f>'Electric Inputs - Gross'!AA45</f>
        <v/>
      </c>
      <c r="P46" s="113" t="str">
        <f>'Electric Inputs - Gross'!AB45</f>
        <v/>
      </c>
      <c r="Q46" s="113" t="str">
        <f>'Electric Inputs - Gross'!AC45</f>
        <v/>
      </c>
      <c r="R46" s="113" t="str">
        <f>'Electric Inputs - Gross'!AD45</f>
        <v/>
      </c>
      <c r="T46" s="32">
        <f t="shared" si="0"/>
        <v>0</v>
      </c>
      <c r="U46" s="32">
        <f t="shared" si="1"/>
        <v>0</v>
      </c>
      <c r="V46" s="32">
        <f t="shared" si="2"/>
        <v>0</v>
      </c>
      <c r="W46" s="32">
        <f t="shared" si="3"/>
        <v>0</v>
      </c>
      <c r="X46" s="32">
        <f t="shared" si="4"/>
        <v>0</v>
      </c>
      <c r="Y46" s="118" t="str">
        <f>'Electric Inputs - Gross'!AF45</f>
        <v/>
      </c>
    </row>
    <row r="47" spans="1:25" ht="14.45" customHeight="1" x14ac:dyDescent="0.25">
      <c r="A47" s="1" t="str">
        <f>IF('Electric Inputs - Gross'!A46="","",'Electric Inputs - Gross'!A46)</f>
        <v/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113" t="str">
        <f>'Electric Inputs - Gross'!X46</f>
        <v/>
      </c>
      <c r="M47" s="113" t="str">
        <f>'Electric Inputs - Gross'!Y46</f>
        <v/>
      </c>
      <c r="N47" s="113" t="str">
        <f>'Electric Inputs - Gross'!Z46</f>
        <v/>
      </c>
      <c r="O47" s="113" t="str">
        <f>'Electric Inputs - Gross'!AA46</f>
        <v/>
      </c>
      <c r="P47" s="113" t="str">
        <f>'Electric Inputs - Gross'!AB46</f>
        <v/>
      </c>
      <c r="Q47" s="113" t="str">
        <f>'Electric Inputs - Gross'!AC46</f>
        <v/>
      </c>
      <c r="R47" s="113" t="str">
        <f>'Electric Inputs - Gross'!AD46</f>
        <v/>
      </c>
      <c r="T47" s="32">
        <f t="shared" si="0"/>
        <v>0</v>
      </c>
      <c r="U47" s="32">
        <f t="shared" si="1"/>
        <v>0</v>
      </c>
      <c r="V47" s="32">
        <f t="shared" si="2"/>
        <v>0</v>
      </c>
      <c r="W47" s="32">
        <f t="shared" si="3"/>
        <v>0</v>
      </c>
      <c r="X47" s="32">
        <f t="shared" si="4"/>
        <v>0</v>
      </c>
      <c r="Y47" s="118" t="str">
        <f>'Electric Inputs - Gross'!AF46</f>
        <v/>
      </c>
    </row>
    <row r="48" spans="1:25" ht="14.45" customHeight="1" x14ac:dyDescent="0.25">
      <c r="A48" s="1" t="str">
        <f>IF('Electric Inputs - Gross'!A47="","",'Electric Inputs - Gross'!A47)</f>
        <v/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113" t="str">
        <f>'Electric Inputs - Gross'!X47</f>
        <v/>
      </c>
      <c r="M48" s="113" t="str">
        <f>'Electric Inputs - Gross'!Y47</f>
        <v/>
      </c>
      <c r="N48" s="113" t="str">
        <f>'Electric Inputs - Gross'!Z47</f>
        <v/>
      </c>
      <c r="O48" s="113" t="str">
        <f>'Electric Inputs - Gross'!AA47</f>
        <v/>
      </c>
      <c r="P48" s="113" t="str">
        <f>'Electric Inputs - Gross'!AB47</f>
        <v/>
      </c>
      <c r="Q48" s="113" t="str">
        <f>'Electric Inputs - Gross'!AC47</f>
        <v/>
      </c>
      <c r="R48" s="113" t="str">
        <f>'Electric Inputs - Gross'!AD47</f>
        <v/>
      </c>
      <c r="T48" s="32">
        <f t="shared" si="0"/>
        <v>0</v>
      </c>
      <c r="U48" s="32">
        <f t="shared" si="1"/>
        <v>0</v>
      </c>
      <c r="V48" s="32">
        <f t="shared" si="2"/>
        <v>0</v>
      </c>
      <c r="W48" s="32">
        <f t="shared" si="3"/>
        <v>0</v>
      </c>
      <c r="X48" s="32">
        <f t="shared" si="4"/>
        <v>0</v>
      </c>
      <c r="Y48" s="118" t="str">
        <f>'Electric Inputs - Gross'!AF47</f>
        <v/>
      </c>
    </row>
    <row r="49" spans="1:25" ht="14.45" customHeight="1" x14ac:dyDescent="0.25">
      <c r="A49" s="1" t="str">
        <f>IF('Electric Inputs - Gross'!A48="","",'Electric Inputs - Gross'!A48)</f>
        <v/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113" t="str">
        <f>'Electric Inputs - Gross'!X48</f>
        <v/>
      </c>
      <c r="M49" s="113" t="str">
        <f>'Electric Inputs - Gross'!Y48</f>
        <v/>
      </c>
      <c r="N49" s="113" t="str">
        <f>'Electric Inputs - Gross'!Z48</f>
        <v/>
      </c>
      <c r="O49" s="113" t="str">
        <f>'Electric Inputs - Gross'!AA48</f>
        <v/>
      </c>
      <c r="P49" s="113" t="str">
        <f>'Electric Inputs - Gross'!AB48</f>
        <v/>
      </c>
      <c r="Q49" s="113" t="str">
        <f>'Electric Inputs - Gross'!AC48</f>
        <v/>
      </c>
      <c r="R49" s="113" t="str">
        <f>'Electric Inputs - Gross'!AD48</f>
        <v/>
      </c>
      <c r="T49" s="32">
        <f t="shared" si="0"/>
        <v>0</v>
      </c>
      <c r="U49" s="32">
        <f t="shared" si="1"/>
        <v>0</v>
      </c>
      <c r="V49" s="32">
        <f t="shared" si="2"/>
        <v>0</v>
      </c>
      <c r="W49" s="32">
        <f t="shared" si="3"/>
        <v>0</v>
      </c>
      <c r="X49" s="32">
        <f t="shared" si="4"/>
        <v>0</v>
      </c>
      <c r="Y49" s="118" t="str">
        <f>'Electric Inputs - Gross'!AF48</f>
        <v/>
      </c>
    </row>
    <row r="50" spans="1:25" ht="14.45" customHeight="1" x14ac:dyDescent="0.25">
      <c r="A50" s="1" t="str">
        <f>IF('Electric Inputs - Gross'!A49="","",'Electric Inputs - Gross'!A49)</f>
        <v/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113" t="str">
        <f>'Electric Inputs - Gross'!X49</f>
        <v/>
      </c>
      <c r="M50" s="113" t="str">
        <f>'Electric Inputs - Gross'!Y49</f>
        <v/>
      </c>
      <c r="N50" s="113" t="str">
        <f>'Electric Inputs - Gross'!Z49</f>
        <v/>
      </c>
      <c r="O50" s="113" t="str">
        <f>'Electric Inputs - Gross'!AA49</f>
        <v/>
      </c>
      <c r="P50" s="113" t="str">
        <f>'Electric Inputs - Gross'!AB49</f>
        <v/>
      </c>
      <c r="Q50" s="113" t="str">
        <f>'Electric Inputs - Gross'!AC49</f>
        <v/>
      </c>
      <c r="R50" s="113" t="str">
        <f>'Electric Inputs - Gross'!AD49</f>
        <v/>
      </c>
      <c r="T50" s="32">
        <f t="shared" si="0"/>
        <v>0</v>
      </c>
      <c r="U50" s="32">
        <f t="shared" si="1"/>
        <v>0</v>
      </c>
      <c r="V50" s="32">
        <f t="shared" si="2"/>
        <v>0</v>
      </c>
      <c r="W50" s="32">
        <f t="shared" si="3"/>
        <v>0</v>
      </c>
      <c r="X50" s="32">
        <f t="shared" si="4"/>
        <v>0</v>
      </c>
      <c r="Y50" s="118" t="str">
        <f>'Electric Inputs - Gross'!AF49</f>
        <v/>
      </c>
    </row>
    <row r="51" spans="1:25" ht="14.45" customHeight="1" x14ac:dyDescent="0.25">
      <c r="A51" s="1" t="str">
        <f>IF('Electric Inputs - Gross'!A50="","",'Electric Inputs - Gross'!A50)</f>
        <v/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113" t="str">
        <f>'Electric Inputs - Gross'!X50</f>
        <v/>
      </c>
      <c r="M51" s="113" t="str">
        <f>'Electric Inputs - Gross'!Y50</f>
        <v/>
      </c>
      <c r="N51" s="113" t="str">
        <f>'Electric Inputs - Gross'!Z50</f>
        <v/>
      </c>
      <c r="O51" s="113" t="str">
        <f>'Electric Inputs - Gross'!AA50</f>
        <v/>
      </c>
      <c r="P51" s="113" t="str">
        <f>'Electric Inputs - Gross'!AB50</f>
        <v/>
      </c>
      <c r="Q51" s="113" t="str">
        <f>'Electric Inputs - Gross'!AC50</f>
        <v/>
      </c>
      <c r="R51" s="113" t="str">
        <f>'Electric Inputs - Gross'!AD50</f>
        <v/>
      </c>
      <c r="T51" s="32">
        <f t="shared" si="0"/>
        <v>0</v>
      </c>
      <c r="U51" s="32">
        <f t="shared" si="1"/>
        <v>0</v>
      </c>
      <c r="V51" s="32">
        <f t="shared" si="2"/>
        <v>0</v>
      </c>
      <c r="W51" s="32">
        <f t="shared" si="3"/>
        <v>0</v>
      </c>
      <c r="X51" s="32">
        <f t="shared" si="4"/>
        <v>0</v>
      </c>
      <c r="Y51" s="118" t="str">
        <f>'Electric Inputs - Gross'!AF50</f>
        <v/>
      </c>
    </row>
    <row r="52" spans="1:25" ht="14.45" customHeight="1" x14ac:dyDescent="0.25">
      <c r="A52" s="1" t="str">
        <f>IF('Electric Inputs - Gross'!A51="","",'Electric Inputs - Gross'!A51)</f>
        <v/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113" t="str">
        <f>'Electric Inputs - Gross'!X51</f>
        <v/>
      </c>
      <c r="M52" s="113" t="str">
        <f>'Electric Inputs - Gross'!Y51</f>
        <v/>
      </c>
      <c r="N52" s="113" t="str">
        <f>'Electric Inputs - Gross'!Z51</f>
        <v/>
      </c>
      <c r="O52" s="113" t="str">
        <f>'Electric Inputs - Gross'!AA51</f>
        <v/>
      </c>
      <c r="P52" s="113" t="str">
        <f>'Electric Inputs - Gross'!AB51</f>
        <v/>
      </c>
      <c r="Q52" s="113" t="str">
        <f>'Electric Inputs - Gross'!AC51</f>
        <v/>
      </c>
      <c r="R52" s="113" t="str">
        <f>'Electric Inputs - Gross'!AD51</f>
        <v/>
      </c>
      <c r="T52" s="32">
        <f t="shared" si="0"/>
        <v>0</v>
      </c>
      <c r="U52" s="32">
        <f t="shared" si="1"/>
        <v>0</v>
      </c>
      <c r="V52" s="32">
        <f t="shared" si="2"/>
        <v>0</v>
      </c>
      <c r="W52" s="32">
        <f t="shared" si="3"/>
        <v>0</v>
      </c>
      <c r="X52" s="32">
        <f t="shared" si="4"/>
        <v>0</v>
      </c>
      <c r="Y52" s="118" t="str">
        <f>'Electric Inputs - Gross'!AF51</f>
        <v/>
      </c>
    </row>
    <row r="53" spans="1:25" ht="14.45" customHeight="1" x14ac:dyDescent="0.25">
      <c r="A53" s="1" t="str">
        <f>IF('Electric Inputs - Gross'!A52="","",'Electric Inputs - Gross'!A52)</f>
        <v/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113" t="str">
        <f>'Electric Inputs - Gross'!X52</f>
        <v/>
      </c>
      <c r="M53" s="113" t="str">
        <f>'Electric Inputs - Gross'!Y52</f>
        <v/>
      </c>
      <c r="N53" s="113" t="str">
        <f>'Electric Inputs - Gross'!Z52</f>
        <v/>
      </c>
      <c r="O53" s="113" t="str">
        <f>'Electric Inputs - Gross'!AA52</f>
        <v/>
      </c>
      <c r="P53" s="113" t="str">
        <f>'Electric Inputs - Gross'!AB52</f>
        <v/>
      </c>
      <c r="Q53" s="113" t="str">
        <f>'Electric Inputs - Gross'!AC52</f>
        <v/>
      </c>
      <c r="R53" s="113" t="str">
        <f>'Electric Inputs - Gross'!AD52</f>
        <v/>
      </c>
    </row>
    <row r="54" spans="1:25" ht="14.45" customHeight="1" x14ac:dyDescent="0.25">
      <c r="A54" s="1" t="str">
        <f>IF('Electric Inputs - Gross'!A53="","",'Electric Inputs - Gross'!A53)</f>
        <v/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113" t="str">
        <f>'Electric Inputs - Gross'!X53</f>
        <v/>
      </c>
      <c r="M54" s="113" t="str">
        <f>'Electric Inputs - Gross'!Y53</f>
        <v/>
      </c>
      <c r="N54" s="113" t="str">
        <f>'Electric Inputs - Gross'!Z53</f>
        <v/>
      </c>
      <c r="O54" s="113" t="str">
        <f>'Electric Inputs - Gross'!AA53</f>
        <v/>
      </c>
      <c r="P54" s="113" t="str">
        <f>'Electric Inputs - Gross'!AB53</f>
        <v/>
      </c>
      <c r="Q54" s="113" t="str">
        <f>'Electric Inputs - Gross'!AC53</f>
        <v/>
      </c>
      <c r="R54" s="113" t="str">
        <f>'Electric Inputs - Gross'!AD53</f>
        <v/>
      </c>
    </row>
    <row r="55" spans="1:25" ht="14.45" customHeight="1" x14ac:dyDescent="0.25">
      <c r="A55" s="1" t="str">
        <f>IF('Electric Inputs - Gross'!A54="","",'Electric Inputs - Gross'!A54)</f>
        <v/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113" t="str">
        <f>'Electric Inputs - Gross'!X54</f>
        <v/>
      </c>
      <c r="M55" s="113" t="str">
        <f>'Electric Inputs - Gross'!Y54</f>
        <v/>
      </c>
      <c r="N55" s="113" t="str">
        <f>'Electric Inputs - Gross'!Z54</f>
        <v/>
      </c>
      <c r="O55" s="113" t="str">
        <f>'Electric Inputs - Gross'!AA54</f>
        <v/>
      </c>
      <c r="P55" s="113" t="str">
        <f>'Electric Inputs - Gross'!AB54</f>
        <v/>
      </c>
      <c r="Q55" s="113" t="str">
        <f>'Electric Inputs - Gross'!AC54</f>
        <v/>
      </c>
      <c r="R55" s="113" t="str">
        <f>'Electric Inputs - Gross'!AD54</f>
        <v/>
      </c>
    </row>
    <row r="56" spans="1:25" ht="14.45" customHeight="1" x14ac:dyDescent="0.25">
      <c r="A56" s="1" t="str">
        <f>IF('Electric Inputs - Gross'!A55="","",'Electric Inputs - Gross'!A55)</f>
        <v/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113" t="str">
        <f>'Electric Inputs - Gross'!X55</f>
        <v/>
      </c>
      <c r="M56" s="113" t="str">
        <f>'Electric Inputs - Gross'!Y55</f>
        <v/>
      </c>
      <c r="N56" s="113" t="str">
        <f>'Electric Inputs - Gross'!Z55</f>
        <v/>
      </c>
      <c r="O56" s="113" t="str">
        <f>'Electric Inputs - Gross'!AA55</f>
        <v/>
      </c>
      <c r="P56" s="113" t="str">
        <f>'Electric Inputs - Gross'!AB55</f>
        <v/>
      </c>
      <c r="Q56" s="113" t="str">
        <f>'Electric Inputs - Gross'!AC55</f>
        <v/>
      </c>
      <c r="R56" s="113" t="str">
        <f>'Electric Inputs - Gross'!AD55</f>
        <v/>
      </c>
    </row>
    <row r="57" spans="1:25" ht="14.45" customHeight="1" x14ac:dyDescent="0.25">
      <c r="A57" s="1" t="str">
        <f>IF('Electric Inputs - Gross'!A56="","",'Electric Inputs - Gross'!A56)</f>
        <v/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113" t="str">
        <f>'Electric Inputs - Gross'!X56</f>
        <v/>
      </c>
      <c r="M57" s="113" t="str">
        <f>'Electric Inputs - Gross'!Y56</f>
        <v/>
      </c>
      <c r="N57" s="113" t="str">
        <f>'Electric Inputs - Gross'!Z56</f>
        <v/>
      </c>
      <c r="O57" s="113" t="str">
        <f>'Electric Inputs - Gross'!AA56</f>
        <v/>
      </c>
      <c r="P57" s="113" t="str">
        <f>'Electric Inputs - Gross'!AB56</f>
        <v/>
      </c>
      <c r="Q57" s="113" t="str">
        <f>'Electric Inputs - Gross'!AC56</f>
        <v/>
      </c>
      <c r="R57" s="113" t="str">
        <f>'Electric Inputs - Gross'!AD56</f>
        <v/>
      </c>
    </row>
    <row r="58" spans="1:25" ht="14.45" customHeight="1" x14ac:dyDescent="0.25">
      <c r="A58" s="1" t="str">
        <f>IF('Electric Inputs - Gross'!A57="","",'Electric Inputs - Gross'!A57)</f>
        <v/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113" t="str">
        <f>'Electric Inputs - Gross'!X57</f>
        <v/>
      </c>
      <c r="M58" s="113" t="str">
        <f>'Electric Inputs - Gross'!Y57</f>
        <v/>
      </c>
      <c r="N58" s="113" t="str">
        <f>'Electric Inputs - Gross'!Z57</f>
        <v/>
      </c>
      <c r="O58" s="113" t="str">
        <f>'Electric Inputs - Gross'!AA57</f>
        <v/>
      </c>
      <c r="P58" s="113" t="str">
        <f>'Electric Inputs - Gross'!AB57</f>
        <v/>
      </c>
      <c r="Q58" s="113" t="str">
        <f>'Electric Inputs - Gross'!AC57</f>
        <v/>
      </c>
      <c r="R58" s="113" t="str">
        <f>'Electric Inputs - Gross'!AD57</f>
        <v/>
      </c>
    </row>
    <row r="59" spans="1:25" ht="14.45" customHeight="1" x14ac:dyDescent="0.25">
      <c r="A59" s="1" t="str">
        <f>IF('Electric Inputs - Gross'!A58="","",'Electric Inputs - Gross'!A58)</f>
        <v/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113" t="str">
        <f>'Electric Inputs - Gross'!X58</f>
        <v/>
      </c>
      <c r="M59" s="113" t="str">
        <f>'Electric Inputs - Gross'!Y58</f>
        <v/>
      </c>
      <c r="N59" s="113" t="str">
        <f>'Electric Inputs - Gross'!Z58</f>
        <v/>
      </c>
      <c r="O59" s="113" t="str">
        <f>'Electric Inputs - Gross'!AA58</f>
        <v/>
      </c>
      <c r="P59" s="113" t="str">
        <f>'Electric Inputs - Gross'!AB58</f>
        <v/>
      </c>
      <c r="Q59" s="113" t="str">
        <f>'Electric Inputs - Gross'!AC58</f>
        <v/>
      </c>
      <c r="R59" s="113" t="str">
        <f>'Electric Inputs - Gross'!AD58</f>
        <v/>
      </c>
    </row>
    <row r="60" spans="1:25" ht="14.45" customHeight="1" x14ac:dyDescent="0.25">
      <c r="A60" s="1" t="str">
        <f>IF('Electric Inputs - Gross'!A59="","",'Electric Inputs - Gross'!A59)</f>
        <v/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113" t="str">
        <f>'Electric Inputs - Gross'!X59</f>
        <v/>
      </c>
      <c r="M60" s="113" t="str">
        <f>'Electric Inputs - Gross'!Y59</f>
        <v/>
      </c>
      <c r="N60" s="113" t="str">
        <f>'Electric Inputs - Gross'!Z59</f>
        <v/>
      </c>
      <c r="O60" s="113" t="str">
        <f>'Electric Inputs - Gross'!AA59</f>
        <v/>
      </c>
      <c r="P60" s="113" t="str">
        <f>'Electric Inputs - Gross'!AB59</f>
        <v/>
      </c>
      <c r="Q60" s="113" t="str">
        <f>'Electric Inputs - Gross'!AC59</f>
        <v/>
      </c>
      <c r="R60" s="113" t="str">
        <f>'Electric Inputs - Gross'!AD59</f>
        <v/>
      </c>
    </row>
    <row r="61" spans="1:25" ht="14.45" customHeight="1" x14ac:dyDescent="0.25">
      <c r="A61" s="1" t="str">
        <f>IF('Electric Inputs - Gross'!A60="","",'Electric Inputs - Gross'!A60)</f>
        <v/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113" t="str">
        <f>'Electric Inputs - Gross'!X60</f>
        <v/>
      </c>
      <c r="M61" s="113" t="str">
        <f>'Electric Inputs - Gross'!Y60</f>
        <v/>
      </c>
      <c r="N61" s="113" t="str">
        <f>'Electric Inputs - Gross'!Z60</f>
        <v/>
      </c>
      <c r="O61" s="113" t="str">
        <f>'Electric Inputs - Gross'!AA60</f>
        <v/>
      </c>
      <c r="P61" s="113" t="str">
        <f>'Electric Inputs - Gross'!AB60</f>
        <v/>
      </c>
      <c r="Q61" s="113" t="str">
        <f>'Electric Inputs - Gross'!AC60</f>
        <v/>
      </c>
      <c r="R61" s="113" t="str">
        <f>'Electric Inputs - Gross'!AD60</f>
        <v/>
      </c>
    </row>
    <row r="62" spans="1:25" ht="14.45" customHeight="1" x14ac:dyDescent="0.25">
      <c r="A62" s="1" t="str">
        <f>IF('Electric Inputs - Gross'!A61="","",'Electric Inputs - Gross'!A61)</f>
        <v/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113" t="str">
        <f>'Electric Inputs - Gross'!X61</f>
        <v/>
      </c>
      <c r="M62" s="113" t="str">
        <f>'Electric Inputs - Gross'!Y61</f>
        <v/>
      </c>
      <c r="N62" s="113" t="str">
        <f>'Electric Inputs - Gross'!Z61</f>
        <v/>
      </c>
      <c r="O62" s="113" t="str">
        <f>'Electric Inputs - Gross'!AA61</f>
        <v/>
      </c>
      <c r="P62" s="113" t="str">
        <f>'Electric Inputs - Gross'!AB61</f>
        <v/>
      </c>
      <c r="Q62" s="113" t="str">
        <f>'Electric Inputs - Gross'!AC61</f>
        <v/>
      </c>
      <c r="R62" s="113" t="str">
        <f>'Electric Inputs - Gross'!AD61</f>
        <v/>
      </c>
    </row>
    <row r="63" spans="1:25" ht="14.45" customHeight="1" x14ac:dyDescent="0.25">
      <c r="A63" s="1" t="str">
        <f>IF('Electric Inputs - Gross'!A62="","",'Electric Inputs - Gross'!A62)</f>
        <v/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113" t="str">
        <f>'Electric Inputs - Gross'!X62</f>
        <v/>
      </c>
      <c r="M63" s="113" t="str">
        <f>'Electric Inputs - Gross'!Y62</f>
        <v/>
      </c>
      <c r="N63" s="113" t="str">
        <f>'Electric Inputs - Gross'!Z62</f>
        <v/>
      </c>
      <c r="O63" s="113" t="str">
        <f>'Electric Inputs - Gross'!AA62</f>
        <v/>
      </c>
      <c r="P63" s="113" t="str">
        <f>'Electric Inputs - Gross'!AB62</f>
        <v/>
      </c>
      <c r="Q63" s="113" t="str">
        <f>'Electric Inputs - Gross'!AC62</f>
        <v/>
      </c>
      <c r="R63" s="113" t="str">
        <f>'Electric Inputs - Gross'!AD62</f>
        <v/>
      </c>
    </row>
    <row r="64" spans="1:25" ht="14.45" customHeight="1" x14ac:dyDescent="0.25">
      <c r="A64" s="1" t="str">
        <f>IF('Electric Inputs - Gross'!A63="","",'Electric Inputs - Gross'!A63)</f>
        <v/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113" t="str">
        <f>'Electric Inputs - Gross'!X63</f>
        <v/>
      </c>
      <c r="M64" s="113" t="str">
        <f>'Electric Inputs - Gross'!Y63</f>
        <v/>
      </c>
      <c r="N64" s="113" t="str">
        <f>'Electric Inputs - Gross'!Z63</f>
        <v/>
      </c>
      <c r="O64" s="113" t="str">
        <f>'Electric Inputs - Gross'!AA63</f>
        <v/>
      </c>
      <c r="P64" s="113" t="str">
        <f>'Electric Inputs - Gross'!AB63</f>
        <v/>
      </c>
      <c r="Q64" s="113" t="str">
        <f>'Electric Inputs - Gross'!AC63</f>
        <v/>
      </c>
      <c r="R64" s="113" t="str">
        <f>'Electric Inputs - Gross'!AD63</f>
        <v/>
      </c>
    </row>
    <row r="65" spans="1:18" x14ac:dyDescent="0.25">
      <c r="A65" s="1" t="str">
        <f>IF('Electric Inputs - Gross'!A64="","",'Electric Inputs - Gross'!A64)</f>
        <v/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13" t="str">
        <f>'Electric Inputs - Gross'!X64</f>
        <v/>
      </c>
      <c r="M65" s="113" t="str">
        <f>'Electric Inputs - Gross'!Y64</f>
        <v/>
      </c>
      <c r="N65" s="113" t="str">
        <f>'Electric Inputs - Gross'!Z64</f>
        <v/>
      </c>
      <c r="O65" s="113" t="str">
        <f>'Electric Inputs - Gross'!AA64</f>
        <v/>
      </c>
      <c r="P65" s="113" t="str">
        <f>'Electric Inputs - Gross'!AB64</f>
        <v/>
      </c>
      <c r="Q65" s="113" t="str">
        <f>'Electric Inputs - Gross'!AC64</f>
        <v/>
      </c>
      <c r="R65" s="113" t="str">
        <f>'Electric Inputs - Gross'!AD64</f>
        <v/>
      </c>
    </row>
    <row r="66" spans="1:18" x14ac:dyDescent="0.25">
      <c r="A66" s="1" t="str">
        <f>IF('Electric Inputs - Gross'!A65="","",'Electric Inputs - Gross'!A65)</f>
        <v/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13" t="str">
        <f>'Electric Inputs - Gross'!X65</f>
        <v/>
      </c>
      <c r="M66" s="113" t="str">
        <f>'Electric Inputs - Gross'!Y65</f>
        <v/>
      </c>
      <c r="N66" s="113" t="str">
        <f>'Electric Inputs - Gross'!Z65</f>
        <v/>
      </c>
      <c r="O66" s="113" t="str">
        <f>'Electric Inputs - Gross'!AA65</f>
        <v/>
      </c>
      <c r="P66" s="113" t="str">
        <f>'Electric Inputs - Gross'!AB65</f>
        <v/>
      </c>
      <c r="Q66" s="113" t="str">
        <f>'Electric Inputs - Gross'!AC65</f>
        <v/>
      </c>
      <c r="R66" s="113" t="str">
        <f>'Electric Inputs - Gross'!AD65</f>
        <v/>
      </c>
    </row>
    <row r="67" spans="1:18" x14ac:dyDescent="0.25">
      <c r="A67" s="1" t="str">
        <f>IF('Electric Inputs - Gross'!A66="","",'Electric Inputs - Gross'!A66)</f>
        <v/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13" t="str">
        <f>'Electric Inputs - Gross'!X66</f>
        <v/>
      </c>
      <c r="M67" s="113" t="str">
        <f>'Electric Inputs - Gross'!Y66</f>
        <v/>
      </c>
      <c r="N67" s="113" t="str">
        <f>'Electric Inputs - Gross'!Z66</f>
        <v/>
      </c>
      <c r="O67" s="113" t="str">
        <f>'Electric Inputs - Gross'!AA66</f>
        <v/>
      </c>
      <c r="P67" s="113" t="str">
        <f>'Electric Inputs - Gross'!AB66</f>
        <v/>
      </c>
      <c r="Q67" s="113" t="str">
        <f>'Electric Inputs - Gross'!AC66</f>
        <v/>
      </c>
      <c r="R67" s="113" t="str">
        <f>'Electric Inputs - Gross'!AD66</f>
        <v/>
      </c>
    </row>
    <row r="68" spans="1:18" x14ac:dyDescent="0.25">
      <c r="A68" s="1" t="str">
        <f>IF('Electric Inputs - Gross'!A67="","",'Electric Inputs - Gross'!A67)</f>
        <v/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13" t="str">
        <f>'Electric Inputs - Gross'!X67</f>
        <v/>
      </c>
      <c r="M68" s="113" t="str">
        <f>'Electric Inputs - Gross'!Y67</f>
        <v/>
      </c>
      <c r="N68" s="113" t="str">
        <f>'Electric Inputs - Gross'!Z67</f>
        <v/>
      </c>
      <c r="O68" s="113" t="str">
        <f>'Electric Inputs - Gross'!AA67</f>
        <v/>
      </c>
      <c r="P68" s="113" t="str">
        <f>'Electric Inputs - Gross'!AB67</f>
        <v/>
      </c>
      <c r="Q68" s="113" t="str">
        <f>'Electric Inputs - Gross'!AC67</f>
        <v/>
      </c>
      <c r="R68" s="113" t="str">
        <f>'Electric Inputs - Gross'!AD67</f>
        <v/>
      </c>
    </row>
    <row r="69" spans="1:18" x14ac:dyDescent="0.25">
      <c r="A69" s="1" t="str">
        <f>IF('Electric Inputs - Gross'!A68="","",'Electric Inputs - Gross'!A68)</f>
        <v/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13" t="str">
        <f>'Electric Inputs - Gross'!X68</f>
        <v/>
      </c>
      <c r="M69" s="113" t="str">
        <f>'Electric Inputs - Gross'!Y68</f>
        <v/>
      </c>
      <c r="N69" s="113" t="str">
        <f>'Electric Inputs - Gross'!Z68</f>
        <v/>
      </c>
      <c r="O69" s="113" t="str">
        <f>'Electric Inputs - Gross'!AA68</f>
        <v/>
      </c>
      <c r="P69" s="113" t="str">
        <f>'Electric Inputs - Gross'!AB68</f>
        <v/>
      </c>
      <c r="Q69" s="113" t="str">
        <f>'Electric Inputs - Gross'!AC68</f>
        <v/>
      </c>
      <c r="R69" s="113" t="str">
        <f>'Electric Inputs - Gross'!AD68</f>
        <v/>
      </c>
    </row>
    <row r="70" spans="1:18" x14ac:dyDescent="0.25">
      <c r="A70" s="1" t="str">
        <f>IF('Electric Inputs - Gross'!A69="","",'Electric Inputs - Gross'!A69)</f>
        <v/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13" t="str">
        <f>'Electric Inputs - Gross'!X69</f>
        <v/>
      </c>
      <c r="M70" s="113" t="str">
        <f>'Electric Inputs - Gross'!Y69</f>
        <v/>
      </c>
      <c r="N70" s="113" t="str">
        <f>'Electric Inputs - Gross'!Z69</f>
        <v/>
      </c>
      <c r="O70" s="113" t="str">
        <f>'Electric Inputs - Gross'!AA69</f>
        <v/>
      </c>
      <c r="P70" s="113" t="str">
        <f>'Electric Inputs - Gross'!AB69</f>
        <v/>
      </c>
      <c r="Q70" s="113" t="str">
        <f>'Electric Inputs - Gross'!AC69</f>
        <v/>
      </c>
      <c r="R70" s="113" t="str">
        <f>'Electric Inputs - Gross'!AD69</f>
        <v/>
      </c>
    </row>
    <row r="71" spans="1:18" x14ac:dyDescent="0.25">
      <c r="A71" s="1" t="str">
        <f>IF('Electric Inputs - Gross'!A70="","",'Electric Inputs - Gross'!A70)</f>
        <v/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13" t="str">
        <f>'Electric Inputs - Gross'!X70</f>
        <v/>
      </c>
      <c r="M71" s="113" t="str">
        <f>'Electric Inputs - Gross'!Y70</f>
        <v/>
      </c>
      <c r="N71" s="113" t="str">
        <f>'Electric Inputs - Gross'!Z70</f>
        <v/>
      </c>
      <c r="O71" s="113" t="str">
        <f>'Electric Inputs - Gross'!AA70</f>
        <v/>
      </c>
      <c r="P71" s="113" t="str">
        <f>'Electric Inputs - Gross'!AB70</f>
        <v/>
      </c>
      <c r="Q71" s="113" t="str">
        <f>'Electric Inputs - Gross'!AC70</f>
        <v/>
      </c>
      <c r="R71" s="113" t="str">
        <f>'Electric Inputs - Gross'!AD70</f>
        <v/>
      </c>
    </row>
    <row r="72" spans="1:18" x14ac:dyDescent="0.25">
      <c r="A72" s="1" t="str">
        <f>IF('Electric Inputs - Gross'!A71="","",'Electric Inputs - Gross'!A71)</f>
        <v/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13" t="str">
        <f>'Electric Inputs - Gross'!X71</f>
        <v/>
      </c>
      <c r="M72" s="113" t="str">
        <f>'Electric Inputs - Gross'!Y71</f>
        <v/>
      </c>
      <c r="N72" s="113" t="str">
        <f>'Electric Inputs - Gross'!Z71</f>
        <v/>
      </c>
      <c r="O72" s="113" t="str">
        <f>'Electric Inputs - Gross'!AA71</f>
        <v/>
      </c>
      <c r="P72" s="113" t="str">
        <f>'Electric Inputs - Gross'!AB71</f>
        <v/>
      </c>
      <c r="Q72" s="113" t="str">
        <f>'Electric Inputs - Gross'!AC71</f>
        <v/>
      </c>
      <c r="R72" s="113" t="str">
        <f>'Electric Inputs - Gross'!AD71</f>
        <v/>
      </c>
    </row>
    <row r="73" spans="1:18" x14ac:dyDescent="0.25">
      <c r="A73" s="1" t="str">
        <f>IF('Electric Inputs - Gross'!A72="","",'Electric Inputs - Gross'!A72)</f>
        <v/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13" t="str">
        <f>'Electric Inputs - Gross'!X72</f>
        <v/>
      </c>
      <c r="M73" s="113" t="str">
        <f>'Electric Inputs - Gross'!Y72</f>
        <v/>
      </c>
      <c r="N73" s="113" t="str">
        <f>'Electric Inputs - Gross'!Z72</f>
        <v/>
      </c>
      <c r="O73" s="113" t="str">
        <f>'Electric Inputs - Gross'!AA72</f>
        <v/>
      </c>
      <c r="P73" s="113" t="str">
        <f>'Electric Inputs - Gross'!AB72</f>
        <v/>
      </c>
      <c r="Q73" s="113" t="str">
        <f>'Electric Inputs - Gross'!AC72</f>
        <v/>
      </c>
      <c r="R73" s="113" t="str">
        <f>'Electric Inputs - Gross'!AD72</f>
        <v/>
      </c>
    </row>
    <row r="74" spans="1:18" x14ac:dyDescent="0.25">
      <c r="A74" s="1" t="str">
        <f>IF('Electric Inputs - Gross'!A73="","",'Electric Inputs - Gross'!A73)</f>
        <v/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13" t="str">
        <f>'Electric Inputs - Gross'!X73</f>
        <v/>
      </c>
      <c r="M74" s="113" t="str">
        <f>'Electric Inputs - Gross'!Y73</f>
        <v/>
      </c>
      <c r="N74" s="113" t="str">
        <f>'Electric Inputs - Gross'!Z73</f>
        <v/>
      </c>
      <c r="O74" s="113" t="str">
        <f>'Electric Inputs - Gross'!AA73</f>
        <v/>
      </c>
      <c r="P74" s="113" t="str">
        <f>'Electric Inputs - Gross'!AB73</f>
        <v/>
      </c>
      <c r="Q74" s="113" t="str">
        <f>'Electric Inputs - Gross'!AC73</f>
        <v/>
      </c>
      <c r="R74" s="113" t="str">
        <f>'Electric Inputs - Gross'!AD73</f>
        <v/>
      </c>
    </row>
    <row r="75" spans="1:18" x14ac:dyDescent="0.25">
      <c r="A75" s="1" t="str">
        <f>IF('Electric Inputs - Gross'!A74="","",'Electric Inputs - Gross'!A74)</f>
        <v/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13" t="str">
        <f>'Electric Inputs - Gross'!X74</f>
        <v/>
      </c>
      <c r="M75" s="113" t="str">
        <f>'Electric Inputs - Gross'!Y74</f>
        <v/>
      </c>
      <c r="N75" s="113" t="str">
        <f>'Electric Inputs - Gross'!Z74</f>
        <v/>
      </c>
      <c r="O75" s="113" t="str">
        <f>'Electric Inputs - Gross'!AA74</f>
        <v/>
      </c>
      <c r="P75" s="113" t="str">
        <f>'Electric Inputs - Gross'!AB74</f>
        <v/>
      </c>
      <c r="Q75" s="113" t="str">
        <f>'Electric Inputs - Gross'!AC74</f>
        <v/>
      </c>
      <c r="R75" s="113" t="str">
        <f>'Electric Inputs - Gross'!AD74</f>
        <v/>
      </c>
    </row>
    <row r="76" spans="1:18" x14ac:dyDescent="0.25">
      <c r="A76" s="1" t="str">
        <f>IF('Electric Inputs - Gross'!A75="","",'Electric Inputs - Gross'!A75)</f>
        <v/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13" t="str">
        <f>'Electric Inputs - Gross'!X75</f>
        <v/>
      </c>
      <c r="M76" s="113" t="str">
        <f>'Electric Inputs - Gross'!Y75</f>
        <v/>
      </c>
      <c r="N76" s="113" t="str">
        <f>'Electric Inputs - Gross'!Z75</f>
        <v/>
      </c>
      <c r="O76" s="113" t="str">
        <f>'Electric Inputs - Gross'!AA75</f>
        <v/>
      </c>
      <c r="P76" s="113" t="str">
        <f>'Electric Inputs - Gross'!AB75</f>
        <v/>
      </c>
      <c r="Q76" s="113" t="str">
        <f>'Electric Inputs - Gross'!AC75</f>
        <v/>
      </c>
      <c r="R76" s="113" t="str">
        <f>'Electric Inputs - Gross'!AD75</f>
        <v/>
      </c>
    </row>
    <row r="77" spans="1:18" x14ac:dyDescent="0.25">
      <c r="A77" s="1" t="str">
        <f>IF('Electric Inputs - Gross'!A76="","",'Electric Inputs - Gross'!A76)</f>
        <v/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13" t="str">
        <f>'Electric Inputs - Gross'!X76</f>
        <v/>
      </c>
      <c r="M77" s="113" t="str">
        <f>'Electric Inputs - Gross'!Y76</f>
        <v/>
      </c>
      <c r="N77" s="113" t="str">
        <f>'Electric Inputs - Gross'!Z76</f>
        <v/>
      </c>
      <c r="O77" s="113" t="str">
        <f>'Electric Inputs - Gross'!AA76</f>
        <v/>
      </c>
      <c r="P77" s="113" t="str">
        <f>'Electric Inputs - Gross'!AB76</f>
        <v/>
      </c>
      <c r="Q77" s="113" t="str">
        <f>'Electric Inputs - Gross'!AC76</f>
        <v/>
      </c>
      <c r="R77" s="113" t="str">
        <f>'Electric Inputs - Gross'!AD76</f>
        <v/>
      </c>
    </row>
    <row r="78" spans="1:18" x14ac:dyDescent="0.25">
      <c r="A78" s="1" t="str">
        <f>IF('Electric Inputs - Gross'!A77="","",'Electric Inputs - Gross'!A77)</f>
        <v/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13" t="str">
        <f>'Electric Inputs - Gross'!X77</f>
        <v/>
      </c>
      <c r="M78" s="113" t="str">
        <f>'Electric Inputs - Gross'!Y77</f>
        <v/>
      </c>
      <c r="N78" s="113" t="str">
        <f>'Electric Inputs - Gross'!Z77</f>
        <v/>
      </c>
      <c r="O78" s="113" t="str">
        <f>'Electric Inputs - Gross'!AA77</f>
        <v/>
      </c>
      <c r="P78" s="113" t="str">
        <f>'Electric Inputs - Gross'!AB77</f>
        <v/>
      </c>
      <c r="Q78" s="113" t="str">
        <f>'Electric Inputs - Gross'!AC77</f>
        <v/>
      </c>
      <c r="R78" s="113" t="str">
        <f>'Electric Inputs - Gross'!AD77</f>
        <v/>
      </c>
    </row>
    <row r="79" spans="1:18" x14ac:dyDescent="0.25">
      <c r="A79" s="1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13" t="str">
        <f>'Electric Inputs - Gross'!X78</f>
        <v/>
      </c>
      <c r="M79" s="113" t="str">
        <f>'Electric Inputs - Gross'!Y78</f>
        <v/>
      </c>
      <c r="N79" s="113" t="str">
        <f>'Electric Inputs - Gross'!Z78</f>
        <v/>
      </c>
      <c r="O79" s="113" t="str">
        <f>'Electric Inputs - Gross'!AA78</f>
        <v/>
      </c>
      <c r="P79" s="113" t="str">
        <f>'Electric Inputs - Gross'!AB78</f>
        <v/>
      </c>
      <c r="Q79" s="113" t="str">
        <f>'Electric Inputs - Gross'!AC78</f>
        <v/>
      </c>
      <c r="R79" s="113" t="str">
        <f>'Electric Inputs - Gross'!AD78</f>
        <v/>
      </c>
    </row>
    <row r="80" spans="1:18" x14ac:dyDescent="0.25">
      <c r="A80" s="1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13" t="str">
        <f>'Electric Inputs - Gross'!X79</f>
        <v/>
      </c>
      <c r="M80" s="113" t="str">
        <f>'Electric Inputs - Gross'!Y79</f>
        <v/>
      </c>
      <c r="N80" s="113" t="str">
        <f>'Electric Inputs - Gross'!Z79</f>
        <v/>
      </c>
      <c r="O80" s="113" t="str">
        <f>'Electric Inputs - Gross'!AA79</f>
        <v/>
      </c>
      <c r="P80" s="113" t="str">
        <f>'Electric Inputs - Gross'!AB79</f>
        <v/>
      </c>
      <c r="Q80" s="113" t="str">
        <f>'Electric Inputs - Gross'!AC79</f>
        <v/>
      </c>
      <c r="R80" s="113" t="str">
        <f>'Electric Inputs - Gross'!AD79</f>
        <v/>
      </c>
    </row>
    <row r="81" spans="1:18" x14ac:dyDescent="0.25">
      <c r="A81" s="1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13" t="str">
        <f>'Electric Inputs - Gross'!X80</f>
        <v/>
      </c>
      <c r="M81" s="113" t="str">
        <f>'Electric Inputs - Gross'!Y80</f>
        <v/>
      </c>
      <c r="N81" s="113" t="str">
        <f>'Electric Inputs - Gross'!Z80</f>
        <v/>
      </c>
      <c r="O81" s="113" t="str">
        <f>'Electric Inputs - Gross'!AA80</f>
        <v/>
      </c>
      <c r="P81" s="113" t="str">
        <f>'Electric Inputs - Gross'!AB80</f>
        <v/>
      </c>
      <c r="Q81" s="113" t="str">
        <f>'Electric Inputs - Gross'!AC80</f>
        <v/>
      </c>
      <c r="R81" s="113" t="str">
        <f>'Electric Inputs - Gross'!AD80</f>
        <v/>
      </c>
    </row>
    <row r="82" spans="1:18" x14ac:dyDescent="0.25">
      <c r="A82" s="1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13" t="str">
        <f>'Electric Inputs - Gross'!X81</f>
        <v/>
      </c>
      <c r="M82" s="113" t="str">
        <f>'Electric Inputs - Gross'!Y81</f>
        <v/>
      </c>
      <c r="N82" s="113" t="str">
        <f>'Electric Inputs - Gross'!Z81</f>
        <v/>
      </c>
      <c r="O82" s="113" t="str">
        <f>'Electric Inputs - Gross'!AA81</f>
        <v/>
      </c>
      <c r="P82" s="113" t="str">
        <f>'Electric Inputs - Gross'!AB81</f>
        <v/>
      </c>
      <c r="Q82" s="113" t="str">
        <f>'Electric Inputs - Gross'!AC81</f>
        <v/>
      </c>
      <c r="R82" s="113" t="str">
        <f>'Electric Inputs - Gross'!AD81</f>
        <v/>
      </c>
    </row>
    <row r="83" spans="1:18" x14ac:dyDescent="0.25">
      <c r="A83" s="1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13" t="str">
        <f>'Electric Inputs - Gross'!X82</f>
        <v/>
      </c>
      <c r="M83" s="113" t="str">
        <f>'Electric Inputs - Gross'!Y82</f>
        <v/>
      </c>
      <c r="N83" s="113" t="str">
        <f>'Electric Inputs - Gross'!Z82</f>
        <v/>
      </c>
      <c r="O83" s="113" t="str">
        <f>'Electric Inputs - Gross'!AA82</f>
        <v/>
      </c>
      <c r="P83" s="113" t="str">
        <f>'Electric Inputs - Gross'!AB82</f>
        <v/>
      </c>
      <c r="Q83" s="113" t="str">
        <f>'Electric Inputs - Gross'!AC82</f>
        <v/>
      </c>
      <c r="R83" s="113" t="str">
        <f>'Electric Inputs - Gross'!AD82</f>
        <v/>
      </c>
    </row>
    <row r="84" spans="1:18" x14ac:dyDescent="0.25">
      <c r="A84" s="1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13" t="str">
        <f>'Electric Inputs - Gross'!X83</f>
        <v/>
      </c>
      <c r="M84" s="113" t="str">
        <f>'Electric Inputs - Gross'!Y83</f>
        <v/>
      </c>
      <c r="N84" s="113" t="str">
        <f>'Electric Inputs - Gross'!Z83</f>
        <v/>
      </c>
      <c r="O84" s="113" t="str">
        <f>'Electric Inputs - Gross'!AA83</f>
        <v/>
      </c>
      <c r="P84" s="113" t="str">
        <f>'Electric Inputs - Gross'!AB83</f>
        <v/>
      </c>
      <c r="Q84" s="113" t="str">
        <f>'Electric Inputs - Gross'!AC83</f>
        <v/>
      </c>
      <c r="R84" s="113" t="str">
        <f>'Electric Inputs - Gross'!AD83</f>
        <v/>
      </c>
    </row>
    <row r="85" spans="1:18" x14ac:dyDescent="0.25">
      <c r="A85" s="1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13" t="str">
        <f>'Electric Inputs - Gross'!X84</f>
        <v/>
      </c>
      <c r="M85" s="113" t="str">
        <f>'Electric Inputs - Gross'!Y84</f>
        <v/>
      </c>
      <c r="N85" s="113" t="str">
        <f>'Electric Inputs - Gross'!Z84</f>
        <v/>
      </c>
      <c r="O85" s="113" t="str">
        <f>'Electric Inputs - Gross'!AA84</f>
        <v/>
      </c>
      <c r="P85" s="113" t="str">
        <f>'Electric Inputs - Gross'!AB84</f>
        <v/>
      </c>
      <c r="Q85" s="113" t="str">
        <f>'Electric Inputs - Gross'!AC84</f>
        <v/>
      </c>
      <c r="R85" s="113" t="str">
        <f>'Electric Inputs - Gross'!AD84</f>
        <v/>
      </c>
    </row>
    <row r="86" spans="1:18" x14ac:dyDescent="0.25">
      <c r="A86" s="1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13" t="str">
        <f>'Electric Inputs - Gross'!X85</f>
        <v/>
      </c>
      <c r="M86" s="113" t="str">
        <f>'Electric Inputs - Gross'!Y85</f>
        <v/>
      </c>
      <c r="N86" s="113" t="str">
        <f>'Electric Inputs - Gross'!Z85</f>
        <v/>
      </c>
      <c r="O86" s="113" t="str">
        <f>'Electric Inputs - Gross'!AA85</f>
        <v/>
      </c>
      <c r="P86" s="113" t="str">
        <f>'Electric Inputs - Gross'!AB85</f>
        <v/>
      </c>
      <c r="Q86" s="113" t="str">
        <f>'Electric Inputs - Gross'!AC85</f>
        <v/>
      </c>
      <c r="R86" s="113" t="str">
        <f>'Electric Inputs - Gross'!AD85</f>
        <v/>
      </c>
    </row>
    <row r="87" spans="1:18" x14ac:dyDescent="0.25">
      <c r="A87" s="1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13" t="str">
        <f>'Electric Inputs - Gross'!X86</f>
        <v/>
      </c>
      <c r="M87" s="113" t="str">
        <f>'Electric Inputs - Gross'!Y86</f>
        <v/>
      </c>
      <c r="N87" s="113" t="str">
        <f>'Electric Inputs - Gross'!Z86</f>
        <v/>
      </c>
      <c r="O87" s="113" t="str">
        <f>'Electric Inputs - Gross'!AA86</f>
        <v/>
      </c>
      <c r="P87" s="113" t="str">
        <f>'Electric Inputs - Gross'!AB86</f>
        <v/>
      </c>
      <c r="Q87" s="113" t="str">
        <f>'Electric Inputs - Gross'!AC86</f>
        <v/>
      </c>
      <c r="R87" s="113" t="str">
        <f>'Electric Inputs - Gross'!AD86</f>
        <v/>
      </c>
    </row>
    <row r="88" spans="1:18" x14ac:dyDescent="0.25">
      <c r="A88" s="1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13" t="str">
        <f>'Electric Inputs - Gross'!X87</f>
        <v/>
      </c>
      <c r="M88" s="113" t="str">
        <f>'Electric Inputs - Gross'!Y87</f>
        <v/>
      </c>
      <c r="N88" s="113" t="str">
        <f>'Electric Inputs - Gross'!Z87</f>
        <v/>
      </c>
      <c r="O88" s="113" t="str">
        <f>'Electric Inputs - Gross'!AA87</f>
        <v/>
      </c>
      <c r="P88" s="113" t="str">
        <f>'Electric Inputs - Gross'!AB87</f>
        <v/>
      </c>
      <c r="Q88" s="113" t="str">
        <f>'Electric Inputs - Gross'!AC87</f>
        <v/>
      </c>
      <c r="R88" s="113" t="str">
        <f>'Electric Inputs - Gross'!AD87</f>
        <v/>
      </c>
    </row>
    <row r="89" spans="1:18" x14ac:dyDescent="0.25">
      <c r="A89" s="1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13" t="str">
        <f>'Electric Inputs - Gross'!X88</f>
        <v/>
      </c>
      <c r="M89" s="113" t="str">
        <f>'Electric Inputs - Gross'!Y88</f>
        <v/>
      </c>
      <c r="N89" s="113" t="str">
        <f>'Electric Inputs - Gross'!Z88</f>
        <v/>
      </c>
      <c r="O89" s="113" t="str">
        <f>'Electric Inputs - Gross'!AA88</f>
        <v/>
      </c>
      <c r="P89" s="113" t="str">
        <f>'Electric Inputs - Gross'!AB88</f>
        <v/>
      </c>
      <c r="Q89" s="113" t="str">
        <f>'Electric Inputs - Gross'!AC88</f>
        <v/>
      </c>
      <c r="R89" s="113" t="str">
        <f>'Electric Inputs - Gross'!AD88</f>
        <v/>
      </c>
    </row>
    <row r="90" spans="1:18" x14ac:dyDescent="0.25">
      <c r="A90" s="1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13" t="str">
        <f>'Electric Inputs - Gross'!X89</f>
        <v/>
      </c>
      <c r="M90" s="113" t="str">
        <f>'Electric Inputs - Gross'!Y89</f>
        <v/>
      </c>
      <c r="N90" s="113" t="str">
        <f>'Electric Inputs - Gross'!Z89</f>
        <v/>
      </c>
      <c r="O90" s="113" t="str">
        <f>'Electric Inputs - Gross'!AA89</f>
        <v/>
      </c>
      <c r="P90" s="113" t="str">
        <f>'Electric Inputs - Gross'!AB89</f>
        <v/>
      </c>
      <c r="Q90" s="113" t="str">
        <f>'Electric Inputs - Gross'!AC89</f>
        <v/>
      </c>
      <c r="R90" s="113" t="str">
        <f>'Electric Inputs - Gross'!AD89</f>
        <v/>
      </c>
    </row>
    <row r="91" spans="1:18" x14ac:dyDescent="0.25">
      <c r="A91" s="1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13" t="str">
        <f>'Electric Inputs - Gross'!X90</f>
        <v/>
      </c>
      <c r="M91" s="113" t="str">
        <f>'Electric Inputs - Gross'!Y90</f>
        <v/>
      </c>
      <c r="N91" s="113" t="str">
        <f>'Electric Inputs - Gross'!Z90</f>
        <v/>
      </c>
      <c r="O91" s="113" t="str">
        <f>'Electric Inputs - Gross'!AA90</f>
        <v/>
      </c>
      <c r="P91" s="113" t="str">
        <f>'Electric Inputs - Gross'!AB90</f>
        <v/>
      </c>
      <c r="Q91" s="113" t="str">
        <f>'Electric Inputs - Gross'!AC90</f>
        <v/>
      </c>
      <c r="R91" s="113" t="str">
        <f>'Electric Inputs - Gross'!AD90</f>
        <v/>
      </c>
    </row>
    <row r="92" spans="1:18" x14ac:dyDescent="0.25">
      <c r="A92" s="1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13" t="str">
        <f>'Electric Inputs - Gross'!X91</f>
        <v/>
      </c>
      <c r="M92" s="113" t="str">
        <f>'Electric Inputs - Gross'!Y91</f>
        <v/>
      </c>
      <c r="N92" s="113" t="str">
        <f>'Electric Inputs - Gross'!Z91</f>
        <v/>
      </c>
      <c r="O92" s="113" t="str">
        <f>'Electric Inputs - Gross'!AA91</f>
        <v/>
      </c>
      <c r="P92" s="113" t="str">
        <f>'Electric Inputs - Gross'!AB91</f>
        <v/>
      </c>
      <c r="Q92" s="113" t="str">
        <f>'Electric Inputs - Gross'!AC91</f>
        <v/>
      </c>
      <c r="R92" s="113" t="str">
        <f>'Electric Inputs - Gross'!AD91</f>
        <v/>
      </c>
    </row>
    <row r="93" spans="1:18" x14ac:dyDescent="0.25">
      <c r="A93" s="1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13" t="str">
        <f>'Electric Inputs - Gross'!X92</f>
        <v/>
      </c>
      <c r="M93" s="113" t="str">
        <f>'Electric Inputs - Gross'!Y92</f>
        <v/>
      </c>
      <c r="N93" s="113" t="str">
        <f>'Electric Inputs - Gross'!Z92</f>
        <v/>
      </c>
      <c r="O93" s="113" t="str">
        <f>'Electric Inputs - Gross'!AA92</f>
        <v/>
      </c>
      <c r="P93" s="113" t="str">
        <f>'Electric Inputs - Gross'!AB92</f>
        <v/>
      </c>
      <c r="Q93" s="113" t="str">
        <f>'Electric Inputs - Gross'!AC92</f>
        <v/>
      </c>
      <c r="R93" s="113" t="str">
        <f>'Electric Inputs - Gross'!AD92</f>
        <v/>
      </c>
    </row>
    <row r="94" spans="1:18" x14ac:dyDescent="0.25">
      <c r="A94" s="1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13" t="str">
        <f>'Electric Inputs - Gross'!X93</f>
        <v/>
      </c>
      <c r="M94" s="113" t="str">
        <f>'Electric Inputs - Gross'!Y93</f>
        <v/>
      </c>
      <c r="N94" s="113" t="str">
        <f>'Electric Inputs - Gross'!Z93</f>
        <v/>
      </c>
      <c r="O94" s="113" t="str">
        <f>'Electric Inputs - Gross'!AA93</f>
        <v/>
      </c>
      <c r="P94" s="113" t="str">
        <f>'Electric Inputs - Gross'!AB93</f>
        <v/>
      </c>
      <c r="Q94" s="113" t="str">
        <f>'Electric Inputs - Gross'!AC93</f>
        <v/>
      </c>
      <c r="R94" s="113" t="str">
        <f>'Electric Inputs - Gross'!AD93</f>
        <v/>
      </c>
    </row>
    <row r="95" spans="1:18" x14ac:dyDescent="0.25">
      <c r="A95" s="1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13" t="str">
        <f>'Electric Inputs - Gross'!X94</f>
        <v/>
      </c>
      <c r="M95" s="113" t="str">
        <f>'Electric Inputs - Gross'!Y94</f>
        <v/>
      </c>
      <c r="N95" s="113" t="str">
        <f>'Electric Inputs - Gross'!Z94</f>
        <v/>
      </c>
      <c r="O95" s="113" t="str">
        <f>'Electric Inputs - Gross'!AA94</f>
        <v/>
      </c>
      <c r="P95" s="113" t="str">
        <f>'Electric Inputs - Gross'!AB94</f>
        <v/>
      </c>
      <c r="Q95" s="113" t="str">
        <f>'Electric Inputs - Gross'!AC94</f>
        <v/>
      </c>
      <c r="R95" s="113" t="str">
        <f>'Electric Inputs - Gross'!AD94</f>
        <v/>
      </c>
    </row>
    <row r="96" spans="1:18" x14ac:dyDescent="0.25">
      <c r="A96" s="1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13" t="str">
        <f>'Electric Inputs - Gross'!X95</f>
        <v/>
      </c>
      <c r="M96" s="113" t="str">
        <f>'Electric Inputs - Gross'!Y95</f>
        <v/>
      </c>
      <c r="N96" s="113" t="str">
        <f>'Electric Inputs - Gross'!Z95</f>
        <v/>
      </c>
      <c r="O96" s="113" t="str">
        <f>'Electric Inputs - Gross'!AA95</f>
        <v/>
      </c>
      <c r="P96" s="113" t="str">
        <f>'Electric Inputs - Gross'!AB95</f>
        <v/>
      </c>
      <c r="Q96" s="113" t="str">
        <f>'Electric Inputs - Gross'!AC95</f>
        <v/>
      </c>
      <c r="R96" s="113" t="str">
        <f>'Electric Inputs - Gross'!AD95</f>
        <v/>
      </c>
    </row>
    <row r="97" spans="1:18" x14ac:dyDescent="0.25">
      <c r="A97" s="1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13" t="str">
        <f>'Electric Inputs - Gross'!X96</f>
        <v/>
      </c>
      <c r="M97" s="113" t="str">
        <f>'Electric Inputs - Gross'!Y96</f>
        <v/>
      </c>
      <c r="N97" s="113" t="str">
        <f>'Electric Inputs - Gross'!Z96</f>
        <v/>
      </c>
      <c r="O97" s="113" t="str">
        <f>'Electric Inputs - Gross'!AA96</f>
        <v/>
      </c>
      <c r="P97" s="113" t="str">
        <f>'Electric Inputs - Gross'!AB96</f>
        <v/>
      </c>
      <c r="Q97" s="113" t="str">
        <f>'Electric Inputs - Gross'!AC96</f>
        <v/>
      </c>
      <c r="R97" s="113" t="str">
        <f>'Electric Inputs - Gross'!AD96</f>
        <v/>
      </c>
    </row>
    <row r="98" spans="1:18" x14ac:dyDescent="0.25">
      <c r="A98" s="1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13" t="str">
        <f>'Electric Inputs - Gross'!X97</f>
        <v/>
      </c>
      <c r="M98" s="113" t="str">
        <f>'Electric Inputs - Gross'!Y97</f>
        <v/>
      </c>
      <c r="N98" s="113" t="str">
        <f>'Electric Inputs - Gross'!Z97</f>
        <v/>
      </c>
      <c r="O98" s="113" t="str">
        <f>'Electric Inputs - Gross'!AA97</f>
        <v/>
      </c>
      <c r="P98" s="113" t="str">
        <f>'Electric Inputs - Gross'!AB97</f>
        <v/>
      </c>
      <c r="Q98" s="113" t="str">
        <f>'Electric Inputs - Gross'!AC97</f>
        <v/>
      </c>
      <c r="R98" s="113" t="str">
        <f>'Electric Inputs - Gross'!AD97</f>
        <v/>
      </c>
    </row>
    <row r="99" spans="1:18" x14ac:dyDescent="0.25">
      <c r="A99" s="1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13" t="str">
        <f>'Electric Inputs - Gross'!X98</f>
        <v/>
      </c>
      <c r="M99" s="113" t="str">
        <f>'Electric Inputs - Gross'!Y98</f>
        <v/>
      </c>
      <c r="N99" s="113" t="str">
        <f>'Electric Inputs - Gross'!Z98</f>
        <v/>
      </c>
      <c r="O99" s="113" t="str">
        <f>'Electric Inputs - Gross'!AA98</f>
        <v/>
      </c>
      <c r="P99" s="113" t="str">
        <f>'Electric Inputs - Gross'!AB98</f>
        <v/>
      </c>
      <c r="Q99" s="113" t="str">
        <f>'Electric Inputs - Gross'!AC98</f>
        <v/>
      </c>
      <c r="R99" s="113" t="str">
        <f>'Electric Inputs - Gross'!AD98</f>
        <v/>
      </c>
    </row>
    <row r="100" spans="1:18" x14ac:dyDescent="0.25">
      <c r="A100" s="1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13" t="str">
        <f>'Electric Inputs - Gross'!X99</f>
        <v/>
      </c>
      <c r="M100" s="113" t="str">
        <f>'Electric Inputs - Gross'!Y99</f>
        <v/>
      </c>
      <c r="N100" s="113" t="str">
        <f>'Electric Inputs - Gross'!Z99</f>
        <v/>
      </c>
      <c r="O100" s="113" t="str">
        <f>'Electric Inputs - Gross'!AA99</f>
        <v/>
      </c>
      <c r="P100" s="113" t="str">
        <f>'Electric Inputs - Gross'!AB99</f>
        <v/>
      </c>
      <c r="Q100" s="113" t="str">
        <f>'Electric Inputs - Gross'!AC99</f>
        <v/>
      </c>
      <c r="R100" s="113" t="str">
        <f>'Electric Inputs - Gross'!AD99</f>
        <v/>
      </c>
    </row>
    <row r="101" spans="1:18" x14ac:dyDescent="0.25">
      <c r="A101" s="1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13" t="str">
        <f>'Electric Inputs - Gross'!X100</f>
        <v/>
      </c>
      <c r="M101" s="113" t="str">
        <f>'Electric Inputs - Gross'!Y100</f>
        <v/>
      </c>
      <c r="N101" s="113" t="str">
        <f>'Electric Inputs - Gross'!Z100</f>
        <v/>
      </c>
      <c r="O101" s="113" t="str">
        <f>'Electric Inputs - Gross'!AA100</f>
        <v/>
      </c>
      <c r="P101" s="113" t="str">
        <f>'Electric Inputs - Gross'!AB100</f>
        <v/>
      </c>
      <c r="Q101" s="113" t="str">
        <f>'Electric Inputs - Gross'!AC100</f>
        <v/>
      </c>
      <c r="R101" s="113" t="str">
        <f>'Electric Inputs - Gross'!AD100</f>
        <v/>
      </c>
    </row>
    <row r="102" spans="1:18" x14ac:dyDescent="0.25">
      <c r="A102" s="1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13" t="str">
        <f>'Electric Inputs - Gross'!X101</f>
        <v/>
      </c>
      <c r="M102" s="113" t="str">
        <f>'Electric Inputs - Gross'!Y101</f>
        <v/>
      </c>
      <c r="N102" s="113" t="str">
        <f>'Electric Inputs - Gross'!Z101</f>
        <v/>
      </c>
      <c r="O102" s="113" t="str">
        <f>'Electric Inputs - Gross'!AA101</f>
        <v/>
      </c>
      <c r="P102" s="113" t="str">
        <f>'Electric Inputs - Gross'!AB101</f>
        <v/>
      </c>
      <c r="Q102" s="113" t="str">
        <f>'Electric Inputs - Gross'!AC101</f>
        <v/>
      </c>
      <c r="R102" s="113" t="str">
        <f>'Electric Inputs - Gross'!AD101</f>
        <v/>
      </c>
    </row>
    <row r="103" spans="1:18" x14ac:dyDescent="0.25">
      <c r="A103" s="1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13" t="str">
        <f>'Electric Inputs - Gross'!X102</f>
        <v/>
      </c>
      <c r="M103" s="113" t="str">
        <f>'Electric Inputs - Gross'!Y102</f>
        <v/>
      </c>
      <c r="N103" s="113" t="str">
        <f>'Electric Inputs - Gross'!Z102</f>
        <v/>
      </c>
      <c r="O103" s="113" t="str">
        <f>'Electric Inputs - Gross'!AA102</f>
        <v/>
      </c>
      <c r="P103" s="113" t="str">
        <f>'Electric Inputs - Gross'!AB102</f>
        <v/>
      </c>
      <c r="Q103" s="113" t="str">
        <f>'Electric Inputs - Gross'!AC102</f>
        <v/>
      </c>
      <c r="R103" s="113" t="str">
        <f>'Electric Inputs - Gross'!AD102</f>
        <v/>
      </c>
    </row>
    <row r="104" spans="1:18" x14ac:dyDescent="0.25">
      <c r="A104" s="1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13" t="str">
        <f>'Electric Inputs - Gross'!X103</f>
        <v/>
      </c>
      <c r="M104" s="113" t="str">
        <f>'Electric Inputs - Gross'!Y103</f>
        <v/>
      </c>
      <c r="N104" s="113" t="str">
        <f>'Electric Inputs - Gross'!Z103</f>
        <v/>
      </c>
      <c r="O104" s="113" t="str">
        <f>'Electric Inputs - Gross'!AA103</f>
        <v/>
      </c>
      <c r="P104" s="113" t="str">
        <f>'Electric Inputs - Gross'!AB103</f>
        <v/>
      </c>
      <c r="Q104" s="113" t="str">
        <f>'Electric Inputs - Gross'!AC103</f>
        <v/>
      </c>
      <c r="R104" s="113" t="str">
        <f>'Electric Inputs - Gross'!AD103</f>
        <v/>
      </c>
    </row>
    <row r="105" spans="1:18" x14ac:dyDescent="0.25">
      <c r="A105" s="1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13" t="str">
        <f>'Electric Inputs - Gross'!X104</f>
        <v/>
      </c>
      <c r="M105" s="113" t="str">
        <f>'Electric Inputs - Gross'!Y104</f>
        <v/>
      </c>
      <c r="N105" s="113" t="str">
        <f>'Electric Inputs - Gross'!Z104</f>
        <v/>
      </c>
      <c r="O105" s="113" t="str">
        <f>'Electric Inputs - Gross'!AA104</f>
        <v/>
      </c>
      <c r="P105" s="113" t="str">
        <f>'Electric Inputs - Gross'!AB104</f>
        <v/>
      </c>
      <c r="Q105" s="113" t="str">
        <f>'Electric Inputs - Gross'!AC104</f>
        <v/>
      </c>
      <c r="R105" s="113" t="str">
        <f>'Electric Inputs - Gross'!AD104</f>
        <v/>
      </c>
    </row>
    <row r="106" spans="1:18" x14ac:dyDescent="0.25">
      <c r="A106" s="1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13" t="str">
        <f>'Electric Inputs - Gross'!X105</f>
        <v/>
      </c>
      <c r="M106" s="113" t="str">
        <f>'Electric Inputs - Gross'!Y105</f>
        <v/>
      </c>
      <c r="N106" s="113" t="str">
        <f>'Electric Inputs - Gross'!Z105</f>
        <v/>
      </c>
      <c r="O106" s="113" t="str">
        <f>'Electric Inputs - Gross'!AA105</f>
        <v/>
      </c>
      <c r="P106" s="113" t="str">
        <f>'Electric Inputs - Gross'!AB105</f>
        <v/>
      </c>
      <c r="Q106" s="113" t="str">
        <f>'Electric Inputs - Gross'!AC105</f>
        <v/>
      </c>
      <c r="R106" s="113" t="str">
        <f>'Electric Inputs - Gross'!AD105</f>
        <v/>
      </c>
    </row>
    <row r="107" spans="1:18" x14ac:dyDescent="0.25">
      <c r="A107" s="1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13" t="str">
        <f>'Electric Inputs - Gross'!X106</f>
        <v/>
      </c>
      <c r="M107" s="113" t="str">
        <f>'Electric Inputs - Gross'!Y106</f>
        <v/>
      </c>
      <c r="N107" s="113" t="str">
        <f>'Electric Inputs - Gross'!Z106</f>
        <v/>
      </c>
      <c r="O107" s="113" t="str">
        <f>'Electric Inputs - Gross'!AA106</f>
        <v/>
      </c>
      <c r="P107" s="113" t="str">
        <f>'Electric Inputs - Gross'!AB106</f>
        <v/>
      </c>
      <c r="Q107" s="113" t="str">
        <f>'Electric Inputs - Gross'!AC106</f>
        <v/>
      </c>
      <c r="R107" s="113" t="str">
        <f>'Electric Inputs - Gross'!AD106</f>
        <v/>
      </c>
    </row>
    <row r="108" spans="1:18" x14ac:dyDescent="0.25">
      <c r="A108" s="1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13" t="str">
        <f>'Electric Inputs - Gross'!X107</f>
        <v/>
      </c>
      <c r="M108" s="113" t="str">
        <f>'Electric Inputs - Gross'!Y107</f>
        <v/>
      </c>
      <c r="N108" s="113" t="str">
        <f>'Electric Inputs - Gross'!Z107</f>
        <v/>
      </c>
      <c r="O108" s="113" t="str">
        <f>'Electric Inputs - Gross'!AA107</f>
        <v/>
      </c>
      <c r="P108" s="113" t="str">
        <f>'Electric Inputs - Gross'!AB107</f>
        <v/>
      </c>
      <c r="Q108" s="113" t="str">
        <f>'Electric Inputs - Gross'!AC107</f>
        <v/>
      </c>
      <c r="R108" s="113" t="str">
        <f>'Electric Inputs - Gross'!AD107</f>
        <v/>
      </c>
    </row>
    <row r="109" spans="1:18" x14ac:dyDescent="0.25">
      <c r="A109" s="1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13" t="str">
        <f>'Electric Inputs - Gross'!X108</f>
        <v/>
      </c>
      <c r="M109" s="113" t="str">
        <f>'Electric Inputs - Gross'!Y108</f>
        <v/>
      </c>
      <c r="N109" s="113" t="str">
        <f>'Electric Inputs - Gross'!Z108</f>
        <v/>
      </c>
      <c r="O109" s="113" t="str">
        <f>'Electric Inputs - Gross'!AA108</f>
        <v/>
      </c>
      <c r="P109" s="113" t="str">
        <f>'Electric Inputs - Gross'!AB108</f>
        <v/>
      </c>
      <c r="Q109" s="113" t="str">
        <f>'Electric Inputs - Gross'!AC108</f>
        <v/>
      </c>
      <c r="R109" s="113" t="str">
        <f>'Electric Inputs - Gross'!AD108</f>
        <v/>
      </c>
    </row>
    <row r="110" spans="1:18" x14ac:dyDescent="0.25">
      <c r="A110" s="1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13" t="str">
        <f>'Electric Inputs - Gross'!X109</f>
        <v/>
      </c>
      <c r="M110" s="113" t="str">
        <f>'Electric Inputs - Gross'!Y109</f>
        <v/>
      </c>
      <c r="N110" s="113" t="str">
        <f>'Electric Inputs - Gross'!Z109</f>
        <v/>
      </c>
      <c r="O110" s="113" t="str">
        <f>'Electric Inputs - Gross'!AA109</f>
        <v/>
      </c>
      <c r="P110" s="113" t="str">
        <f>'Electric Inputs - Gross'!AB109</f>
        <v/>
      </c>
      <c r="Q110" s="113" t="str">
        <f>'Electric Inputs - Gross'!AC109</f>
        <v/>
      </c>
      <c r="R110" s="113" t="str">
        <f>'Electric Inputs - Gross'!AD109</f>
        <v/>
      </c>
    </row>
    <row r="111" spans="1:18" x14ac:dyDescent="0.25">
      <c r="A111" s="1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13" t="str">
        <f>'Electric Inputs - Gross'!X110</f>
        <v/>
      </c>
      <c r="M111" s="113" t="str">
        <f>'Electric Inputs - Gross'!Y110</f>
        <v/>
      </c>
      <c r="N111" s="113" t="str">
        <f>'Electric Inputs - Gross'!Z110</f>
        <v/>
      </c>
      <c r="O111" s="113" t="str">
        <f>'Electric Inputs - Gross'!AA110</f>
        <v/>
      </c>
      <c r="P111" s="113" t="str">
        <f>'Electric Inputs - Gross'!AB110</f>
        <v/>
      </c>
      <c r="Q111" s="113" t="str">
        <f>'Electric Inputs - Gross'!AC110</f>
        <v/>
      </c>
      <c r="R111" s="113" t="str">
        <f>'Electric Inputs - Gross'!AD110</f>
        <v/>
      </c>
    </row>
    <row r="112" spans="1:18" x14ac:dyDescent="0.25">
      <c r="A112" s="1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13" t="str">
        <f>'Electric Inputs - Gross'!X111</f>
        <v/>
      </c>
      <c r="M112" s="113" t="str">
        <f>'Electric Inputs - Gross'!Y111</f>
        <v/>
      </c>
      <c r="N112" s="113" t="str">
        <f>'Electric Inputs - Gross'!Z111</f>
        <v/>
      </c>
      <c r="O112" s="113" t="str">
        <f>'Electric Inputs - Gross'!AA111</f>
        <v/>
      </c>
      <c r="P112" s="113" t="str">
        <f>'Electric Inputs - Gross'!AB111</f>
        <v/>
      </c>
      <c r="Q112" s="113" t="str">
        <f>'Electric Inputs - Gross'!AC111</f>
        <v/>
      </c>
      <c r="R112" s="113" t="str">
        <f>'Electric Inputs - Gross'!AD111</f>
        <v/>
      </c>
    </row>
    <row r="113" spans="1:18" x14ac:dyDescent="0.25">
      <c r="A113" s="1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13" t="str">
        <f>'Electric Inputs - Gross'!X112</f>
        <v/>
      </c>
      <c r="M113" s="113" t="str">
        <f>'Electric Inputs - Gross'!Y112</f>
        <v/>
      </c>
      <c r="N113" s="113" t="str">
        <f>'Electric Inputs - Gross'!Z112</f>
        <v/>
      </c>
      <c r="O113" s="113" t="str">
        <f>'Electric Inputs - Gross'!AA112</f>
        <v/>
      </c>
      <c r="P113" s="113" t="str">
        <f>'Electric Inputs - Gross'!AB112</f>
        <v/>
      </c>
      <c r="Q113" s="113" t="str">
        <f>'Electric Inputs - Gross'!AC112</f>
        <v/>
      </c>
      <c r="R113" s="113" t="str">
        <f>'Electric Inputs - Gross'!AD112</f>
        <v/>
      </c>
    </row>
    <row r="114" spans="1:18" x14ac:dyDescent="0.25">
      <c r="A114" s="1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13" t="str">
        <f>'Electric Inputs - Gross'!X113</f>
        <v/>
      </c>
      <c r="M114" s="113" t="str">
        <f>'Electric Inputs - Gross'!Y113</f>
        <v/>
      </c>
      <c r="N114" s="113" t="str">
        <f>'Electric Inputs - Gross'!Z113</f>
        <v/>
      </c>
      <c r="O114" s="113" t="str">
        <f>'Electric Inputs - Gross'!AA113</f>
        <v/>
      </c>
      <c r="P114" s="113" t="str">
        <f>'Electric Inputs - Gross'!AB113</f>
        <v/>
      </c>
      <c r="Q114" s="113" t="str">
        <f>'Electric Inputs - Gross'!AC113</f>
        <v/>
      </c>
      <c r="R114" s="113" t="str">
        <f>'Electric Inputs - Gross'!AD113</f>
        <v/>
      </c>
    </row>
    <row r="115" spans="1:18" x14ac:dyDescent="0.25">
      <c r="A115" s="1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13" t="str">
        <f>'Electric Inputs - Gross'!X114</f>
        <v/>
      </c>
      <c r="M115" s="113" t="str">
        <f>'Electric Inputs - Gross'!Y114</f>
        <v/>
      </c>
      <c r="N115" s="113" t="str">
        <f>'Electric Inputs - Gross'!Z114</f>
        <v/>
      </c>
      <c r="O115" s="113" t="str">
        <f>'Electric Inputs - Gross'!AA114</f>
        <v/>
      </c>
      <c r="P115" s="113" t="str">
        <f>'Electric Inputs - Gross'!AB114</f>
        <v/>
      </c>
      <c r="Q115" s="113" t="str">
        <f>'Electric Inputs - Gross'!AC114</f>
        <v/>
      </c>
      <c r="R115" s="113" t="str">
        <f>'Electric Inputs - Gross'!AD114</f>
        <v/>
      </c>
    </row>
    <row r="116" spans="1:18" x14ac:dyDescent="0.25">
      <c r="A116" s="1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13" t="str">
        <f>'Electric Inputs - Gross'!X115</f>
        <v/>
      </c>
      <c r="M116" s="113" t="str">
        <f>'Electric Inputs - Gross'!Y115</f>
        <v/>
      </c>
      <c r="N116" s="113" t="str">
        <f>'Electric Inputs - Gross'!Z115</f>
        <v/>
      </c>
      <c r="O116" s="113" t="str">
        <f>'Electric Inputs - Gross'!AA115</f>
        <v/>
      </c>
      <c r="P116" s="113" t="str">
        <f>'Electric Inputs - Gross'!AB115</f>
        <v/>
      </c>
      <c r="Q116" s="113" t="str">
        <f>'Electric Inputs - Gross'!AC115</f>
        <v/>
      </c>
      <c r="R116" s="113" t="str">
        <f>'Electric Inputs - Gross'!AD115</f>
        <v/>
      </c>
    </row>
    <row r="117" spans="1:18" x14ac:dyDescent="0.25">
      <c r="A117" s="1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13" t="str">
        <f>'Electric Inputs - Gross'!X116</f>
        <v/>
      </c>
      <c r="M117" s="113" t="str">
        <f>'Electric Inputs - Gross'!Y116</f>
        <v/>
      </c>
      <c r="N117" s="113" t="str">
        <f>'Electric Inputs - Gross'!Z116</f>
        <v/>
      </c>
      <c r="O117" s="113" t="str">
        <f>'Electric Inputs - Gross'!AA116</f>
        <v/>
      </c>
      <c r="P117" s="113" t="str">
        <f>'Electric Inputs - Gross'!AB116</f>
        <v/>
      </c>
      <c r="Q117" s="113" t="str">
        <f>'Electric Inputs - Gross'!AC116</f>
        <v/>
      </c>
      <c r="R117" s="113" t="str">
        <f>'Electric Inputs - Gross'!AD116</f>
        <v/>
      </c>
    </row>
    <row r="118" spans="1:18" x14ac:dyDescent="0.25">
      <c r="A118" s="1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13" t="str">
        <f>'Electric Inputs - Gross'!X117</f>
        <v/>
      </c>
      <c r="M118" s="113" t="str">
        <f>'Electric Inputs - Gross'!Y117</f>
        <v/>
      </c>
      <c r="N118" s="113" t="str">
        <f>'Electric Inputs - Gross'!Z117</f>
        <v/>
      </c>
      <c r="O118" s="113" t="str">
        <f>'Electric Inputs - Gross'!AA117</f>
        <v/>
      </c>
      <c r="P118" s="113" t="str">
        <f>'Electric Inputs - Gross'!AB117</f>
        <v/>
      </c>
      <c r="Q118" s="113" t="str">
        <f>'Electric Inputs - Gross'!AC117</f>
        <v/>
      </c>
      <c r="R118" s="113" t="str">
        <f>'Electric Inputs - Gross'!AD117</f>
        <v/>
      </c>
    </row>
    <row r="119" spans="1:18" x14ac:dyDescent="0.25">
      <c r="A119" s="1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13" t="str">
        <f>'Electric Inputs - Gross'!X118</f>
        <v/>
      </c>
      <c r="M119" s="113" t="str">
        <f>'Electric Inputs - Gross'!Y118</f>
        <v/>
      </c>
      <c r="N119" s="113" t="str">
        <f>'Electric Inputs - Gross'!Z118</f>
        <v/>
      </c>
      <c r="O119" s="113" t="str">
        <f>'Electric Inputs - Gross'!AA118</f>
        <v/>
      </c>
      <c r="P119" s="113" t="str">
        <f>'Electric Inputs - Gross'!AB118</f>
        <v/>
      </c>
      <c r="Q119" s="113" t="str">
        <f>'Electric Inputs - Gross'!AC118</f>
        <v/>
      </c>
      <c r="R119" s="113" t="str">
        <f>'Electric Inputs - Gross'!AD118</f>
        <v/>
      </c>
    </row>
    <row r="120" spans="1:18" x14ac:dyDescent="0.25">
      <c r="A120" s="1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13" t="str">
        <f>'Electric Inputs - Gross'!X119</f>
        <v/>
      </c>
      <c r="M120" s="113" t="str">
        <f>'Electric Inputs - Gross'!Y119</f>
        <v/>
      </c>
      <c r="N120" s="113" t="str">
        <f>'Electric Inputs - Gross'!Z119</f>
        <v/>
      </c>
      <c r="O120" s="113" t="str">
        <f>'Electric Inputs - Gross'!AA119</f>
        <v/>
      </c>
      <c r="P120" s="113" t="str">
        <f>'Electric Inputs - Gross'!AB119</f>
        <v/>
      </c>
      <c r="Q120" s="113" t="str">
        <f>'Electric Inputs - Gross'!AC119</f>
        <v/>
      </c>
      <c r="R120" s="113" t="str">
        <f>'Electric Inputs - Gross'!AD119</f>
        <v/>
      </c>
    </row>
    <row r="121" spans="1:18" x14ac:dyDescent="0.25">
      <c r="A121" s="1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13" t="str">
        <f>'Electric Inputs - Gross'!X120</f>
        <v/>
      </c>
      <c r="M121" s="113" t="str">
        <f>'Electric Inputs - Gross'!Y120</f>
        <v/>
      </c>
      <c r="N121" s="113" t="str">
        <f>'Electric Inputs - Gross'!Z120</f>
        <v/>
      </c>
      <c r="O121" s="113" t="str">
        <f>'Electric Inputs - Gross'!AA120</f>
        <v/>
      </c>
      <c r="P121" s="113" t="str">
        <f>'Electric Inputs - Gross'!AB120</f>
        <v/>
      </c>
      <c r="Q121" s="113" t="str">
        <f>'Electric Inputs - Gross'!AC120</f>
        <v/>
      </c>
      <c r="R121" s="113" t="str">
        <f>'Electric Inputs - Gross'!AD120</f>
        <v/>
      </c>
    </row>
    <row r="122" spans="1:18" x14ac:dyDescent="0.25">
      <c r="A122" s="1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13" t="str">
        <f>'Electric Inputs - Gross'!X121</f>
        <v/>
      </c>
      <c r="M122" s="113" t="str">
        <f>'Electric Inputs - Gross'!Y121</f>
        <v/>
      </c>
      <c r="N122" s="113" t="str">
        <f>'Electric Inputs - Gross'!Z121</f>
        <v/>
      </c>
      <c r="O122" s="113" t="str">
        <f>'Electric Inputs - Gross'!AA121</f>
        <v/>
      </c>
      <c r="P122" s="113" t="str">
        <f>'Electric Inputs - Gross'!AB121</f>
        <v/>
      </c>
      <c r="Q122" s="113" t="str">
        <f>'Electric Inputs - Gross'!AC121</f>
        <v/>
      </c>
      <c r="R122" s="113" t="str">
        <f>'Electric Inputs - Gross'!AD121</f>
        <v/>
      </c>
    </row>
    <row r="123" spans="1:18" x14ac:dyDescent="0.25">
      <c r="A123" s="1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13" t="str">
        <f>'Electric Inputs - Gross'!X122</f>
        <v/>
      </c>
      <c r="M123" s="113" t="str">
        <f>'Electric Inputs - Gross'!Y122</f>
        <v/>
      </c>
      <c r="N123" s="113" t="str">
        <f>'Electric Inputs - Gross'!Z122</f>
        <v/>
      </c>
      <c r="O123" s="113" t="str">
        <f>'Electric Inputs - Gross'!AA122</f>
        <v/>
      </c>
      <c r="P123" s="113" t="str">
        <f>'Electric Inputs - Gross'!AB122</f>
        <v/>
      </c>
      <c r="Q123" s="113" t="str">
        <f>'Electric Inputs - Gross'!AC122</f>
        <v/>
      </c>
      <c r="R123" s="113" t="str">
        <f>'Electric Inputs - Gross'!AD122</f>
        <v/>
      </c>
    </row>
    <row r="124" spans="1:18" x14ac:dyDescent="0.25">
      <c r="A124" s="1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13" t="str">
        <f>'Electric Inputs - Gross'!X123</f>
        <v/>
      </c>
      <c r="M124" s="113" t="str">
        <f>'Electric Inputs - Gross'!Y123</f>
        <v/>
      </c>
      <c r="N124" s="113" t="str">
        <f>'Electric Inputs - Gross'!Z123</f>
        <v/>
      </c>
      <c r="O124" s="113" t="str">
        <f>'Electric Inputs - Gross'!AA123</f>
        <v/>
      </c>
      <c r="P124" s="113" t="str">
        <f>'Electric Inputs - Gross'!AB123</f>
        <v/>
      </c>
      <c r="Q124" s="113" t="str">
        <f>'Electric Inputs - Gross'!AC123</f>
        <v/>
      </c>
      <c r="R124" s="113" t="str">
        <f>'Electric Inputs - Gross'!AD123</f>
        <v/>
      </c>
    </row>
    <row r="125" spans="1:18" x14ac:dyDescent="0.25">
      <c r="A125" s="1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13" t="str">
        <f>'Electric Inputs - Gross'!X124</f>
        <v/>
      </c>
      <c r="M125" s="113" t="str">
        <f>'Electric Inputs - Gross'!Y124</f>
        <v/>
      </c>
      <c r="N125" s="113" t="str">
        <f>'Electric Inputs - Gross'!Z124</f>
        <v/>
      </c>
      <c r="O125" s="113" t="str">
        <f>'Electric Inputs - Gross'!AA124</f>
        <v/>
      </c>
      <c r="P125" s="113" t="str">
        <f>'Electric Inputs - Gross'!AB124</f>
        <v/>
      </c>
      <c r="Q125" s="113" t="str">
        <f>'Electric Inputs - Gross'!AC124</f>
        <v/>
      </c>
      <c r="R125" s="113" t="str">
        <f>'Electric Inputs - Gross'!AD124</f>
        <v/>
      </c>
    </row>
    <row r="126" spans="1:18" x14ac:dyDescent="0.25">
      <c r="A126" s="1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13" t="str">
        <f>'Electric Inputs - Gross'!X125</f>
        <v/>
      </c>
      <c r="M126" s="113" t="str">
        <f>'Electric Inputs - Gross'!Y125</f>
        <v/>
      </c>
      <c r="N126" s="113" t="str">
        <f>'Electric Inputs - Gross'!Z125</f>
        <v/>
      </c>
      <c r="O126" s="113" t="str">
        <f>'Electric Inputs - Gross'!AA125</f>
        <v/>
      </c>
      <c r="P126" s="113" t="str">
        <f>'Electric Inputs - Gross'!AB125</f>
        <v/>
      </c>
      <c r="Q126" s="113" t="str">
        <f>'Electric Inputs - Gross'!AC125</f>
        <v/>
      </c>
      <c r="R126" s="113" t="str">
        <f>'Electric Inputs - Gross'!AD125</f>
        <v/>
      </c>
    </row>
    <row r="127" spans="1:18" x14ac:dyDescent="0.25">
      <c r="A127" s="1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13" t="str">
        <f>'Electric Inputs - Gross'!X126</f>
        <v/>
      </c>
      <c r="M127" s="113" t="str">
        <f>'Electric Inputs - Gross'!Y126</f>
        <v/>
      </c>
      <c r="N127" s="113" t="str">
        <f>'Electric Inputs - Gross'!Z126</f>
        <v/>
      </c>
      <c r="O127" s="113" t="str">
        <f>'Electric Inputs - Gross'!AA126</f>
        <v/>
      </c>
      <c r="P127" s="113" t="str">
        <f>'Electric Inputs - Gross'!AB126</f>
        <v/>
      </c>
      <c r="Q127" s="113" t="str">
        <f>'Electric Inputs - Gross'!AC126</f>
        <v/>
      </c>
      <c r="R127" s="113" t="str">
        <f>'Electric Inputs - Gross'!AD126</f>
        <v/>
      </c>
    </row>
    <row r="128" spans="1:18" x14ac:dyDescent="0.25">
      <c r="A128" s="1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13" t="str">
        <f>'Electric Inputs - Gross'!X127</f>
        <v/>
      </c>
      <c r="M128" s="113" t="str">
        <f>'Electric Inputs - Gross'!Y127</f>
        <v/>
      </c>
      <c r="N128" s="113" t="str">
        <f>'Electric Inputs - Gross'!Z127</f>
        <v/>
      </c>
      <c r="O128" s="113" t="str">
        <f>'Electric Inputs - Gross'!AA127</f>
        <v/>
      </c>
      <c r="P128" s="113" t="str">
        <f>'Electric Inputs - Gross'!AB127</f>
        <v/>
      </c>
      <c r="Q128" s="113" t="str">
        <f>'Electric Inputs - Gross'!AC127</f>
        <v/>
      </c>
      <c r="R128" s="113" t="str">
        <f>'Electric Inputs - Gross'!AD127</f>
        <v/>
      </c>
    </row>
    <row r="129" spans="1:18" x14ac:dyDescent="0.25">
      <c r="A129" s="1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13" t="str">
        <f>'Electric Inputs - Gross'!X128</f>
        <v/>
      </c>
      <c r="M129" s="113" t="str">
        <f>'Electric Inputs - Gross'!Y128</f>
        <v/>
      </c>
      <c r="N129" s="113" t="str">
        <f>'Electric Inputs - Gross'!Z128</f>
        <v/>
      </c>
      <c r="O129" s="113" t="str">
        <f>'Electric Inputs - Gross'!AA128</f>
        <v/>
      </c>
      <c r="P129" s="113" t="str">
        <f>'Electric Inputs - Gross'!AB128</f>
        <v/>
      </c>
      <c r="Q129" s="113" t="str">
        <f>'Electric Inputs - Gross'!AC128</f>
        <v/>
      </c>
      <c r="R129" s="113" t="str">
        <f>'Electric Inputs - Gross'!AD128</f>
        <v/>
      </c>
    </row>
    <row r="130" spans="1:18" x14ac:dyDescent="0.25">
      <c r="A130" s="1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13" t="str">
        <f>'Electric Inputs - Gross'!X129</f>
        <v/>
      </c>
      <c r="M130" s="113" t="str">
        <f>'Electric Inputs - Gross'!Y129</f>
        <v/>
      </c>
      <c r="N130" s="113" t="str">
        <f>'Electric Inputs - Gross'!Z129</f>
        <v/>
      </c>
      <c r="O130" s="113" t="str">
        <f>'Electric Inputs - Gross'!AA129</f>
        <v/>
      </c>
      <c r="P130" s="113" t="str">
        <f>'Electric Inputs - Gross'!AB129</f>
        <v/>
      </c>
      <c r="Q130" s="113" t="str">
        <f>'Electric Inputs - Gross'!AC129</f>
        <v/>
      </c>
      <c r="R130" s="113" t="str">
        <f>'Electric Inputs - Gross'!AD129</f>
        <v/>
      </c>
    </row>
    <row r="131" spans="1:18" x14ac:dyDescent="0.25">
      <c r="A131" s="1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13" t="str">
        <f>'Electric Inputs - Gross'!X130</f>
        <v/>
      </c>
      <c r="M131" s="113" t="str">
        <f>'Electric Inputs - Gross'!Y130</f>
        <v/>
      </c>
      <c r="N131" s="113" t="str">
        <f>'Electric Inputs - Gross'!Z130</f>
        <v/>
      </c>
      <c r="O131" s="113" t="str">
        <f>'Electric Inputs - Gross'!AA130</f>
        <v/>
      </c>
      <c r="P131" s="113" t="str">
        <f>'Electric Inputs - Gross'!AB130</f>
        <v/>
      </c>
      <c r="Q131" s="113" t="str">
        <f>'Electric Inputs - Gross'!AC130</f>
        <v/>
      </c>
      <c r="R131" s="113" t="str">
        <f>'Electric Inputs - Gross'!AD130</f>
        <v/>
      </c>
    </row>
    <row r="132" spans="1:18" x14ac:dyDescent="0.25">
      <c r="A132" s="1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13" t="str">
        <f>'Electric Inputs - Gross'!X131</f>
        <v/>
      </c>
      <c r="M132" s="113" t="str">
        <f>'Electric Inputs - Gross'!Y131</f>
        <v/>
      </c>
      <c r="N132" s="113" t="str">
        <f>'Electric Inputs - Gross'!Z131</f>
        <v/>
      </c>
      <c r="O132" s="113" t="str">
        <f>'Electric Inputs - Gross'!AA131</f>
        <v/>
      </c>
      <c r="P132" s="113" t="str">
        <f>'Electric Inputs - Gross'!AB131</f>
        <v/>
      </c>
      <c r="Q132" s="113" t="str">
        <f>'Electric Inputs - Gross'!AC131</f>
        <v/>
      </c>
      <c r="R132" s="113" t="str">
        <f>'Electric Inputs - Gross'!AD131</f>
        <v/>
      </c>
    </row>
    <row r="133" spans="1:18" x14ac:dyDescent="0.25">
      <c r="A133" s="1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13" t="str">
        <f>'Electric Inputs - Gross'!X132</f>
        <v/>
      </c>
      <c r="M133" s="113" t="str">
        <f>'Electric Inputs - Gross'!Y132</f>
        <v/>
      </c>
      <c r="N133" s="113" t="str">
        <f>'Electric Inputs - Gross'!Z132</f>
        <v/>
      </c>
      <c r="O133" s="113" t="str">
        <f>'Electric Inputs - Gross'!AA132</f>
        <v/>
      </c>
      <c r="P133" s="113" t="str">
        <f>'Electric Inputs - Gross'!AB132</f>
        <v/>
      </c>
      <c r="Q133" s="113" t="str">
        <f>'Electric Inputs - Gross'!AC132</f>
        <v/>
      </c>
      <c r="R133" s="113" t="str">
        <f>'Electric Inputs - Gross'!AD132</f>
        <v/>
      </c>
    </row>
    <row r="134" spans="1:18" x14ac:dyDescent="0.25">
      <c r="A134" s="1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13" t="str">
        <f>'Electric Inputs - Gross'!X133</f>
        <v/>
      </c>
      <c r="M134" s="113" t="str">
        <f>'Electric Inputs - Gross'!Y133</f>
        <v/>
      </c>
      <c r="N134" s="113" t="str">
        <f>'Electric Inputs - Gross'!Z133</f>
        <v/>
      </c>
      <c r="O134" s="113" t="str">
        <f>'Electric Inputs - Gross'!AA133</f>
        <v/>
      </c>
      <c r="P134" s="113" t="str">
        <f>'Electric Inputs - Gross'!AB133</f>
        <v/>
      </c>
      <c r="Q134" s="113" t="str">
        <f>'Electric Inputs - Gross'!AC133</f>
        <v/>
      </c>
      <c r="R134" s="113" t="str">
        <f>'Electric Inputs - Gross'!AD133</f>
        <v/>
      </c>
    </row>
    <row r="135" spans="1:18" x14ac:dyDescent="0.25">
      <c r="A135" s="1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13" t="str">
        <f>'Electric Inputs - Gross'!X134</f>
        <v/>
      </c>
      <c r="M135" s="113" t="str">
        <f>'Electric Inputs - Gross'!Y134</f>
        <v/>
      </c>
      <c r="N135" s="113" t="str">
        <f>'Electric Inputs - Gross'!Z134</f>
        <v/>
      </c>
      <c r="O135" s="113" t="str">
        <f>'Electric Inputs - Gross'!AA134</f>
        <v/>
      </c>
      <c r="P135" s="113" t="str">
        <f>'Electric Inputs - Gross'!AB134</f>
        <v/>
      </c>
      <c r="Q135" s="113" t="str">
        <f>'Electric Inputs - Gross'!AC134</f>
        <v/>
      </c>
      <c r="R135" s="113" t="str">
        <f>'Electric Inputs - Gross'!AD134</f>
        <v/>
      </c>
    </row>
    <row r="136" spans="1:18" x14ac:dyDescent="0.25">
      <c r="A136" s="1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13" t="str">
        <f>'Electric Inputs - Gross'!X135</f>
        <v/>
      </c>
      <c r="M136" s="113" t="str">
        <f>'Electric Inputs - Gross'!Y135</f>
        <v/>
      </c>
      <c r="N136" s="113" t="str">
        <f>'Electric Inputs - Gross'!Z135</f>
        <v/>
      </c>
      <c r="O136" s="113" t="str">
        <f>'Electric Inputs - Gross'!AA135</f>
        <v/>
      </c>
      <c r="P136" s="113" t="str">
        <f>'Electric Inputs - Gross'!AB135</f>
        <v/>
      </c>
      <c r="Q136" s="113" t="str">
        <f>'Electric Inputs - Gross'!AC135</f>
        <v/>
      </c>
      <c r="R136" s="113" t="str">
        <f>'Electric Inputs - Gross'!AD135</f>
        <v/>
      </c>
    </row>
    <row r="137" spans="1:18" x14ac:dyDescent="0.25">
      <c r="A137" s="1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13" t="str">
        <f>'Electric Inputs - Gross'!X136</f>
        <v/>
      </c>
      <c r="M137" s="113" t="str">
        <f>'Electric Inputs - Gross'!Y136</f>
        <v/>
      </c>
      <c r="N137" s="113" t="str">
        <f>'Electric Inputs - Gross'!Z136</f>
        <v/>
      </c>
      <c r="O137" s="113" t="str">
        <f>'Electric Inputs - Gross'!AA136</f>
        <v/>
      </c>
      <c r="P137" s="113" t="str">
        <f>'Electric Inputs - Gross'!AB136</f>
        <v/>
      </c>
      <c r="Q137" s="113" t="str">
        <f>'Electric Inputs - Gross'!AC136</f>
        <v/>
      </c>
      <c r="R137" s="113" t="str">
        <f>'Electric Inputs - Gross'!AD136</f>
        <v/>
      </c>
    </row>
    <row r="138" spans="1:18" x14ac:dyDescent="0.25">
      <c r="A138" s="1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13" t="str">
        <f>'Electric Inputs - Gross'!X137</f>
        <v/>
      </c>
      <c r="M138" s="113" t="str">
        <f>'Electric Inputs - Gross'!Y137</f>
        <v/>
      </c>
      <c r="N138" s="113" t="str">
        <f>'Electric Inputs - Gross'!Z137</f>
        <v/>
      </c>
      <c r="O138" s="113" t="str">
        <f>'Electric Inputs - Gross'!AA137</f>
        <v/>
      </c>
      <c r="P138" s="113" t="str">
        <f>'Electric Inputs - Gross'!AB137</f>
        <v/>
      </c>
      <c r="Q138" s="113" t="str">
        <f>'Electric Inputs - Gross'!AC137</f>
        <v/>
      </c>
      <c r="R138" s="113" t="str">
        <f>'Electric Inputs - Gross'!AD137</f>
        <v/>
      </c>
    </row>
    <row r="139" spans="1:18" x14ac:dyDescent="0.25">
      <c r="A139" s="1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13" t="str">
        <f>'Electric Inputs - Gross'!X138</f>
        <v/>
      </c>
      <c r="M139" s="113" t="str">
        <f>'Electric Inputs - Gross'!Y138</f>
        <v/>
      </c>
      <c r="N139" s="113" t="str">
        <f>'Electric Inputs - Gross'!Z138</f>
        <v/>
      </c>
      <c r="O139" s="113" t="str">
        <f>'Electric Inputs - Gross'!AA138</f>
        <v/>
      </c>
      <c r="P139" s="113" t="str">
        <f>'Electric Inputs - Gross'!AB138</f>
        <v/>
      </c>
      <c r="Q139" s="113" t="str">
        <f>'Electric Inputs - Gross'!AC138</f>
        <v/>
      </c>
      <c r="R139" s="113" t="str">
        <f>'Electric Inputs - Gross'!AD138</f>
        <v/>
      </c>
    </row>
    <row r="140" spans="1:18" x14ac:dyDescent="0.25">
      <c r="A140" s="1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13" t="str">
        <f>'Electric Inputs - Gross'!X139</f>
        <v/>
      </c>
      <c r="M140" s="113" t="str">
        <f>'Electric Inputs - Gross'!Y139</f>
        <v/>
      </c>
      <c r="N140" s="113" t="str">
        <f>'Electric Inputs - Gross'!Z139</f>
        <v/>
      </c>
      <c r="O140" s="113" t="str">
        <f>'Electric Inputs - Gross'!AA139</f>
        <v/>
      </c>
      <c r="P140" s="113" t="str">
        <f>'Electric Inputs - Gross'!AB139</f>
        <v/>
      </c>
      <c r="Q140" s="113" t="str">
        <f>'Electric Inputs - Gross'!AC139</f>
        <v/>
      </c>
      <c r="R140" s="113" t="str">
        <f>'Electric Inputs - Gross'!AD139</f>
        <v/>
      </c>
    </row>
    <row r="141" spans="1:18" x14ac:dyDescent="0.25">
      <c r="A141" s="1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13" t="str">
        <f>'Electric Inputs - Gross'!X140</f>
        <v/>
      </c>
      <c r="M141" s="113" t="str">
        <f>'Electric Inputs - Gross'!Y140</f>
        <v/>
      </c>
      <c r="N141" s="113" t="str">
        <f>'Electric Inputs - Gross'!Z140</f>
        <v/>
      </c>
      <c r="O141" s="113" t="str">
        <f>'Electric Inputs - Gross'!AA140</f>
        <v/>
      </c>
      <c r="P141" s="113" t="str">
        <f>'Electric Inputs - Gross'!AB140</f>
        <v/>
      </c>
      <c r="Q141" s="113" t="str">
        <f>'Electric Inputs - Gross'!AC140</f>
        <v/>
      </c>
      <c r="R141" s="113" t="str">
        <f>'Electric Inputs - Gross'!AD140</f>
        <v/>
      </c>
    </row>
    <row r="142" spans="1:18" x14ac:dyDescent="0.25">
      <c r="A142" s="1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13" t="str">
        <f>'Electric Inputs - Gross'!X141</f>
        <v/>
      </c>
      <c r="M142" s="113" t="str">
        <f>'Electric Inputs - Gross'!Y141</f>
        <v/>
      </c>
      <c r="N142" s="113" t="str">
        <f>'Electric Inputs - Gross'!Z141</f>
        <v/>
      </c>
      <c r="O142" s="113" t="str">
        <f>'Electric Inputs - Gross'!AA141</f>
        <v/>
      </c>
      <c r="P142" s="113" t="str">
        <f>'Electric Inputs - Gross'!AB141</f>
        <v/>
      </c>
      <c r="Q142" s="113" t="str">
        <f>'Electric Inputs - Gross'!AC141</f>
        <v/>
      </c>
      <c r="R142" s="113" t="str">
        <f>'Electric Inputs - Gross'!AD141</f>
        <v/>
      </c>
    </row>
    <row r="143" spans="1:18" x14ac:dyDescent="0.25">
      <c r="A143" s="1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13" t="str">
        <f>'Electric Inputs - Gross'!X142</f>
        <v/>
      </c>
      <c r="M143" s="113" t="str">
        <f>'Electric Inputs - Gross'!Y142</f>
        <v/>
      </c>
      <c r="N143" s="113" t="str">
        <f>'Electric Inputs - Gross'!Z142</f>
        <v/>
      </c>
      <c r="O143" s="113" t="str">
        <f>'Electric Inputs - Gross'!AA142</f>
        <v/>
      </c>
      <c r="P143" s="113" t="str">
        <f>'Electric Inputs - Gross'!AB142</f>
        <v/>
      </c>
      <c r="Q143" s="113" t="str">
        <f>'Electric Inputs - Gross'!AC142</f>
        <v/>
      </c>
      <c r="R143" s="113" t="str">
        <f>'Electric Inputs - Gross'!AD142</f>
        <v/>
      </c>
    </row>
    <row r="144" spans="1:18" x14ac:dyDescent="0.25">
      <c r="A144" s="1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13" t="str">
        <f>'Electric Inputs - Gross'!X143</f>
        <v/>
      </c>
      <c r="M144" s="113" t="str">
        <f>'Electric Inputs - Gross'!Y143</f>
        <v/>
      </c>
      <c r="N144" s="113" t="str">
        <f>'Electric Inputs - Gross'!Z143</f>
        <v/>
      </c>
      <c r="O144" s="113" t="str">
        <f>'Electric Inputs - Gross'!AA143</f>
        <v/>
      </c>
      <c r="P144" s="113" t="str">
        <f>'Electric Inputs - Gross'!AB143</f>
        <v/>
      </c>
      <c r="Q144" s="113" t="str">
        <f>'Electric Inputs - Gross'!AC143</f>
        <v/>
      </c>
      <c r="R144" s="113" t="str">
        <f>'Electric Inputs - Gross'!AD143</f>
        <v/>
      </c>
    </row>
    <row r="145" spans="1:18" x14ac:dyDescent="0.25">
      <c r="A145" s="1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13" t="str">
        <f>'Electric Inputs - Gross'!X144</f>
        <v/>
      </c>
      <c r="M145" s="113" t="str">
        <f>'Electric Inputs - Gross'!Y144</f>
        <v/>
      </c>
      <c r="N145" s="113" t="str">
        <f>'Electric Inputs - Gross'!Z144</f>
        <v/>
      </c>
      <c r="O145" s="113" t="str">
        <f>'Electric Inputs - Gross'!AA144</f>
        <v/>
      </c>
      <c r="P145" s="113" t="str">
        <f>'Electric Inputs - Gross'!AB144</f>
        <v/>
      </c>
      <c r="Q145" s="113" t="str">
        <f>'Electric Inputs - Gross'!AC144</f>
        <v/>
      </c>
      <c r="R145" s="113" t="str">
        <f>'Electric Inputs - Gross'!AD144</f>
        <v/>
      </c>
    </row>
    <row r="146" spans="1:18" x14ac:dyDescent="0.25">
      <c r="A146" s="1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13" t="str">
        <f>'Electric Inputs - Gross'!X145</f>
        <v/>
      </c>
      <c r="M146" s="113" t="str">
        <f>'Electric Inputs - Gross'!Y145</f>
        <v/>
      </c>
      <c r="N146" s="113" t="str">
        <f>'Electric Inputs - Gross'!Z145</f>
        <v/>
      </c>
      <c r="O146" s="113" t="str">
        <f>'Electric Inputs - Gross'!AA145</f>
        <v/>
      </c>
      <c r="P146" s="113" t="str">
        <f>'Electric Inputs - Gross'!AB145</f>
        <v/>
      </c>
      <c r="Q146" s="113" t="str">
        <f>'Electric Inputs - Gross'!AC145</f>
        <v/>
      </c>
      <c r="R146" s="113" t="str">
        <f>'Electric Inputs - Gross'!AD145</f>
        <v/>
      </c>
    </row>
    <row r="147" spans="1:18" x14ac:dyDescent="0.25">
      <c r="A147" s="1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13" t="str">
        <f>'Electric Inputs - Gross'!X146</f>
        <v/>
      </c>
      <c r="M147" s="113" t="str">
        <f>'Electric Inputs - Gross'!Y146</f>
        <v/>
      </c>
      <c r="N147" s="113" t="str">
        <f>'Electric Inputs - Gross'!Z146</f>
        <v/>
      </c>
      <c r="O147" s="113" t="str">
        <f>'Electric Inputs - Gross'!AA146</f>
        <v/>
      </c>
      <c r="P147" s="113" t="str">
        <f>'Electric Inputs - Gross'!AB146</f>
        <v/>
      </c>
      <c r="Q147" s="113" t="str">
        <f>'Electric Inputs - Gross'!AC146</f>
        <v/>
      </c>
      <c r="R147" s="113" t="str">
        <f>'Electric Inputs - Gross'!AD146</f>
        <v/>
      </c>
    </row>
    <row r="148" spans="1:18" x14ac:dyDescent="0.25">
      <c r="A148" s="1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13" t="str">
        <f>'Electric Inputs - Gross'!X147</f>
        <v/>
      </c>
      <c r="M148" s="113" t="str">
        <f>'Electric Inputs - Gross'!Y147</f>
        <v/>
      </c>
      <c r="N148" s="113" t="str">
        <f>'Electric Inputs - Gross'!Z147</f>
        <v/>
      </c>
      <c r="O148" s="113" t="str">
        <f>'Electric Inputs - Gross'!AA147</f>
        <v/>
      </c>
      <c r="P148" s="113" t="str">
        <f>'Electric Inputs - Gross'!AB147</f>
        <v/>
      </c>
      <c r="Q148" s="113" t="str">
        <f>'Electric Inputs - Gross'!AC147</f>
        <v/>
      </c>
      <c r="R148" s="113" t="str">
        <f>'Electric Inputs - Gross'!AD147</f>
        <v/>
      </c>
    </row>
    <row r="149" spans="1:18" x14ac:dyDescent="0.25">
      <c r="A149" s="1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13" t="str">
        <f>'Electric Inputs - Gross'!X148</f>
        <v/>
      </c>
      <c r="M149" s="113" t="str">
        <f>'Electric Inputs - Gross'!Y148</f>
        <v/>
      </c>
      <c r="N149" s="113" t="str">
        <f>'Electric Inputs - Gross'!Z148</f>
        <v/>
      </c>
      <c r="O149" s="113" t="str">
        <f>'Electric Inputs - Gross'!AA148</f>
        <v/>
      </c>
      <c r="P149" s="113" t="str">
        <f>'Electric Inputs - Gross'!AB148</f>
        <v/>
      </c>
      <c r="Q149" s="113" t="str">
        <f>'Electric Inputs - Gross'!AC148</f>
        <v/>
      </c>
      <c r="R149" s="113" t="str">
        <f>'Electric Inputs - Gross'!AD148</f>
        <v/>
      </c>
    </row>
    <row r="150" spans="1:18" x14ac:dyDescent="0.25">
      <c r="A150" s="1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13" t="str">
        <f>'Electric Inputs - Gross'!X149</f>
        <v/>
      </c>
      <c r="M150" s="113" t="str">
        <f>'Electric Inputs - Gross'!Y149</f>
        <v/>
      </c>
      <c r="N150" s="113" t="str">
        <f>'Electric Inputs - Gross'!Z149</f>
        <v/>
      </c>
      <c r="O150" s="113" t="str">
        <f>'Electric Inputs - Gross'!AA149</f>
        <v/>
      </c>
      <c r="P150" s="113" t="str">
        <f>'Electric Inputs - Gross'!AB149</f>
        <v/>
      </c>
      <c r="Q150" s="113" t="str">
        <f>'Electric Inputs - Gross'!AC149</f>
        <v/>
      </c>
      <c r="R150" s="113" t="str">
        <f>'Electric Inputs - Gross'!AD149</f>
        <v/>
      </c>
    </row>
    <row r="151" spans="1:18" x14ac:dyDescent="0.25">
      <c r="A151" s="1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13" t="str">
        <f>'Electric Inputs - Gross'!X150</f>
        <v/>
      </c>
      <c r="M151" s="113" t="str">
        <f>'Electric Inputs - Gross'!Y150</f>
        <v/>
      </c>
      <c r="N151" s="113" t="str">
        <f>'Electric Inputs - Gross'!Z150</f>
        <v/>
      </c>
      <c r="O151" s="113" t="str">
        <f>'Electric Inputs - Gross'!AA150</f>
        <v/>
      </c>
      <c r="P151" s="113" t="str">
        <f>'Electric Inputs - Gross'!AB150</f>
        <v/>
      </c>
      <c r="Q151" s="113" t="str">
        <f>'Electric Inputs - Gross'!AC150</f>
        <v/>
      </c>
      <c r="R151" s="113" t="str">
        <f>'Electric Inputs - Gross'!AD150</f>
        <v/>
      </c>
    </row>
    <row r="152" spans="1:18" x14ac:dyDescent="0.25">
      <c r="A152" s="1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13" t="str">
        <f>'Electric Inputs - Gross'!X151</f>
        <v/>
      </c>
      <c r="M152" s="113" t="str">
        <f>'Electric Inputs - Gross'!Y151</f>
        <v/>
      </c>
      <c r="N152" s="113" t="str">
        <f>'Electric Inputs - Gross'!Z151</f>
        <v/>
      </c>
      <c r="O152" s="113" t="str">
        <f>'Electric Inputs - Gross'!AA151</f>
        <v/>
      </c>
      <c r="P152" s="113" t="str">
        <f>'Electric Inputs - Gross'!AB151</f>
        <v/>
      </c>
      <c r="Q152" s="113" t="str">
        <f>'Electric Inputs - Gross'!AC151</f>
        <v/>
      </c>
      <c r="R152" s="113" t="str">
        <f>'Electric Inputs - Gross'!AD151</f>
        <v/>
      </c>
    </row>
    <row r="153" spans="1:18" x14ac:dyDescent="0.25">
      <c r="A153" s="1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13" t="str">
        <f>'Electric Inputs - Gross'!X152</f>
        <v/>
      </c>
      <c r="M153" s="113" t="str">
        <f>'Electric Inputs - Gross'!Y152</f>
        <v/>
      </c>
      <c r="N153" s="113" t="str">
        <f>'Electric Inputs - Gross'!Z152</f>
        <v/>
      </c>
      <c r="O153" s="113" t="str">
        <f>'Electric Inputs - Gross'!AA152</f>
        <v/>
      </c>
      <c r="P153" s="113" t="str">
        <f>'Electric Inputs - Gross'!AB152</f>
        <v/>
      </c>
      <c r="Q153" s="113" t="str">
        <f>'Electric Inputs - Gross'!AC152</f>
        <v/>
      </c>
      <c r="R153" s="113" t="str">
        <f>'Electric Inputs - Gross'!AD152</f>
        <v/>
      </c>
    </row>
    <row r="154" spans="1:18" x14ac:dyDescent="0.25">
      <c r="A154" s="1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13" t="str">
        <f>'Electric Inputs - Gross'!X153</f>
        <v/>
      </c>
      <c r="M154" s="113" t="str">
        <f>'Electric Inputs - Gross'!Y153</f>
        <v/>
      </c>
      <c r="N154" s="113" t="str">
        <f>'Electric Inputs - Gross'!Z153</f>
        <v/>
      </c>
      <c r="O154" s="113" t="str">
        <f>'Electric Inputs - Gross'!AA153</f>
        <v/>
      </c>
      <c r="P154" s="113" t="str">
        <f>'Electric Inputs - Gross'!AB153</f>
        <v/>
      </c>
      <c r="Q154" s="113" t="str">
        <f>'Electric Inputs - Gross'!AC153</f>
        <v/>
      </c>
      <c r="R154" s="113" t="str">
        <f>'Electric Inputs - Gross'!AD153</f>
        <v/>
      </c>
    </row>
    <row r="155" spans="1:18" x14ac:dyDescent="0.25">
      <c r="A155" s="1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13" t="str">
        <f>'Electric Inputs - Gross'!X154</f>
        <v/>
      </c>
      <c r="M155" s="113" t="str">
        <f>'Electric Inputs - Gross'!Y154</f>
        <v/>
      </c>
      <c r="N155" s="113" t="str">
        <f>'Electric Inputs - Gross'!Z154</f>
        <v/>
      </c>
      <c r="O155" s="113" t="str">
        <f>'Electric Inputs - Gross'!AA154</f>
        <v/>
      </c>
      <c r="P155" s="113" t="str">
        <f>'Electric Inputs - Gross'!AB154</f>
        <v/>
      </c>
      <c r="Q155" s="113" t="str">
        <f>'Electric Inputs - Gross'!AC154</f>
        <v/>
      </c>
      <c r="R155" s="113" t="str">
        <f>'Electric Inputs - Gross'!AD154</f>
        <v/>
      </c>
    </row>
    <row r="156" spans="1:18" x14ac:dyDescent="0.25">
      <c r="A156" s="1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13" t="str">
        <f>'Electric Inputs - Gross'!X155</f>
        <v/>
      </c>
      <c r="M156" s="113" t="str">
        <f>'Electric Inputs - Gross'!Y155</f>
        <v/>
      </c>
      <c r="N156" s="113" t="str">
        <f>'Electric Inputs - Gross'!Z155</f>
        <v/>
      </c>
      <c r="O156" s="113" t="str">
        <f>'Electric Inputs - Gross'!AA155</f>
        <v/>
      </c>
      <c r="P156" s="113" t="str">
        <f>'Electric Inputs - Gross'!AB155</f>
        <v/>
      </c>
      <c r="Q156" s="113" t="str">
        <f>'Electric Inputs - Gross'!AC155</f>
        <v/>
      </c>
      <c r="R156" s="113" t="str">
        <f>'Electric Inputs - Gross'!AD155</f>
        <v/>
      </c>
    </row>
    <row r="157" spans="1:18" x14ac:dyDescent="0.25">
      <c r="A157" s="1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13" t="str">
        <f>'Electric Inputs - Gross'!X156</f>
        <v/>
      </c>
      <c r="M157" s="113" t="str">
        <f>'Electric Inputs - Gross'!Y156</f>
        <v/>
      </c>
      <c r="N157" s="113" t="str">
        <f>'Electric Inputs - Gross'!Z156</f>
        <v/>
      </c>
      <c r="O157" s="113" t="str">
        <f>'Electric Inputs - Gross'!AA156</f>
        <v/>
      </c>
      <c r="P157" s="113" t="str">
        <f>'Electric Inputs - Gross'!AB156</f>
        <v/>
      </c>
      <c r="Q157" s="113" t="str">
        <f>'Electric Inputs - Gross'!AC156</f>
        <v/>
      </c>
      <c r="R157" s="113" t="str">
        <f>'Electric Inputs - Gross'!AD156</f>
        <v/>
      </c>
    </row>
    <row r="158" spans="1:18" x14ac:dyDescent="0.25">
      <c r="A158" s="1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13" t="str">
        <f>'Electric Inputs - Gross'!X157</f>
        <v/>
      </c>
      <c r="M158" s="113" t="str">
        <f>'Electric Inputs - Gross'!Y157</f>
        <v/>
      </c>
      <c r="N158" s="113" t="str">
        <f>'Electric Inputs - Gross'!Z157</f>
        <v/>
      </c>
      <c r="O158" s="113" t="str">
        <f>'Electric Inputs - Gross'!AA157</f>
        <v/>
      </c>
      <c r="P158" s="113" t="str">
        <f>'Electric Inputs - Gross'!AB157</f>
        <v/>
      </c>
      <c r="Q158" s="113" t="str">
        <f>'Electric Inputs - Gross'!AC157</f>
        <v/>
      </c>
      <c r="R158" s="113" t="str">
        <f>'Electric Inputs - Gross'!AD157</f>
        <v/>
      </c>
    </row>
    <row r="159" spans="1:18" x14ac:dyDescent="0.25">
      <c r="A159" s="1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13" t="str">
        <f>'Electric Inputs - Gross'!X158</f>
        <v/>
      </c>
      <c r="M159" s="113" t="str">
        <f>'Electric Inputs - Gross'!Y158</f>
        <v/>
      </c>
      <c r="N159" s="113" t="str">
        <f>'Electric Inputs - Gross'!Z158</f>
        <v/>
      </c>
      <c r="O159" s="113" t="str">
        <f>'Electric Inputs - Gross'!AA158</f>
        <v/>
      </c>
      <c r="P159" s="113" t="str">
        <f>'Electric Inputs - Gross'!AB158</f>
        <v/>
      </c>
      <c r="Q159" s="113" t="str">
        <f>'Electric Inputs - Gross'!AC158</f>
        <v/>
      </c>
      <c r="R159" s="113" t="str">
        <f>'Electric Inputs - Gross'!AD158</f>
        <v/>
      </c>
    </row>
    <row r="160" spans="1:18" x14ac:dyDescent="0.25">
      <c r="A160" s="1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13" t="str">
        <f>'Electric Inputs - Gross'!X159</f>
        <v/>
      </c>
      <c r="M160" s="113" t="str">
        <f>'Electric Inputs - Gross'!Y159</f>
        <v/>
      </c>
      <c r="N160" s="113" t="str">
        <f>'Electric Inputs - Gross'!Z159</f>
        <v/>
      </c>
      <c r="O160" s="113" t="str">
        <f>'Electric Inputs - Gross'!AA159</f>
        <v/>
      </c>
      <c r="P160" s="113" t="str">
        <f>'Electric Inputs - Gross'!AB159</f>
        <v/>
      </c>
      <c r="Q160" s="113" t="str">
        <f>'Electric Inputs - Gross'!AC159</f>
        <v/>
      </c>
      <c r="R160" s="113" t="str">
        <f>'Electric Inputs - Gross'!AD159</f>
        <v/>
      </c>
    </row>
    <row r="161" spans="1:18" x14ac:dyDescent="0.25">
      <c r="A161" s="1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13" t="str">
        <f>'Electric Inputs - Gross'!X160</f>
        <v/>
      </c>
      <c r="M161" s="113" t="str">
        <f>'Electric Inputs - Gross'!Y160</f>
        <v/>
      </c>
      <c r="N161" s="113" t="str">
        <f>'Electric Inputs - Gross'!Z160</f>
        <v/>
      </c>
      <c r="O161" s="113" t="str">
        <f>'Electric Inputs - Gross'!AA160</f>
        <v/>
      </c>
      <c r="P161" s="113" t="str">
        <f>'Electric Inputs - Gross'!AB160</f>
        <v/>
      </c>
      <c r="Q161" s="113" t="str">
        <f>'Electric Inputs - Gross'!AC160</f>
        <v/>
      </c>
      <c r="R161" s="113" t="str">
        <f>'Electric Inputs - Gross'!AD160</f>
        <v/>
      </c>
    </row>
    <row r="162" spans="1:18" x14ac:dyDescent="0.25">
      <c r="A162" s="1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13" t="str">
        <f>'Electric Inputs - Gross'!X161</f>
        <v/>
      </c>
      <c r="M162" s="113" t="str">
        <f>'Electric Inputs - Gross'!Y161</f>
        <v/>
      </c>
      <c r="N162" s="113" t="str">
        <f>'Electric Inputs - Gross'!Z161</f>
        <v/>
      </c>
      <c r="O162" s="113" t="str">
        <f>'Electric Inputs - Gross'!AA161</f>
        <v/>
      </c>
      <c r="P162" s="113" t="str">
        <f>'Electric Inputs - Gross'!AB161</f>
        <v/>
      </c>
      <c r="Q162" s="113" t="str">
        <f>'Electric Inputs - Gross'!AC161</f>
        <v/>
      </c>
      <c r="R162" s="113" t="str">
        <f>'Electric Inputs - Gross'!AD161</f>
        <v/>
      </c>
    </row>
    <row r="163" spans="1:18" x14ac:dyDescent="0.25">
      <c r="A163" s="1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13" t="str">
        <f>'Electric Inputs - Gross'!X162</f>
        <v/>
      </c>
      <c r="M163" s="113" t="str">
        <f>'Electric Inputs - Gross'!Y162</f>
        <v/>
      </c>
      <c r="N163" s="113" t="str">
        <f>'Electric Inputs - Gross'!Z162</f>
        <v/>
      </c>
      <c r="O163" s="113" t="str">
        <f>'Electric Inputs - Gross'!AA162</f>
        <v/>
      </c>
      <c r="P163" s="113" t="str">
        <f>'Electric Inputs - Gross'!AB162</f>
        <v/>
      </c>
      <c r="Q163" s="113" t="str">
        <f>'Electric Inputs - Gross'!AC162</f>
        <v/>
      </c>
      <c r="R163" s="113" t="str">
        <f>'Electric Inputs - Gross'!AD162</f>
        <v/>
      </c>
    </row>
    <row r="164" spans="1:18" x14ac:dyDescent="0.25">
      <c r="A164" s="1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13" t="str">
        <f>'Electric Inputs - Gross'!X163</f>
        <v/>
      </c>
      <c r="M164" s="113" t="str">
        <f>'Electric Inputs - Gross'!Y163</f>
        <v/>
      </c>
      <c r="N164" s="113" t="str">
        <f>'Electric Inputs - Gross'!Z163</f>
        <v/>
      </c>
      <c r="O164" s="113" t="str">
        <f>'Electric Inputs - Gross'!AA163</f>
        <v/>
      </c>
      <c r="P164" s="113" t="str">
        <f>'Electric Inputs - Gross'!AB163</f>
        <v/>
      </c>
      <c r="Q164" s="113" t="str">
        <f>'Electric Inputs - Gross'!AC163</f>
        <v/>
      </c>
      <c r="R164" s="113" t="str">
        <f>'Electric Inputs - Gross'!AD163</f>
        <v/>
      </c>
    </row>
    <row r="165" spans="1:18" x14ac:dyDescent="0.25">
      <c r="A165" s="1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13" t="str">
        <f>'Electric Inputs - Gross'!X164</f>
        <v/>
      </c>
      <c r="M165" s="113" t="str">
        <f>'Electric Inputs - Gross'!Y164</f>
        <v/>
      </c>
      <c r="N165" s="113" t="str">
        <f>'Electric Inputs - Gross'!Z164</f>
        <v/>
      </c>
      <c r="O165" s="113" t="str">
        <f>'Electric Inputs - Gross'!AA164</f>
        <v/>
      </c>
      <c r="P165" s="113" t="str">
        <f>'Electric Inputs - Gross'!AB164</f>
        <v/>
      </c>
      <c r="Q165" s="113" t="str">
        <f>'Electric Inputs - Gross'!AC164</f>
        <v/>
      </c>
      <c r="R165" s="113" t="str">
        <f>'Electric Inputs - Gross'!AD164</f>
        <v/>
      </c>
    </row>
    <row r="166" spans="1:18" x14ac:dyDescent="0.25">
      <c r="A166" s="1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13" t="str">
        <f>'Electric Inputs - Gross'!X165</f>
        <v/>
      </c>
      <c r="M166" s="113" t="str">
        <f>'Electric Inputs - Gross'!Y165</f>
        <v/>
      </c>
      <c r="N166" s="113" t="str">
        <f>'Electric Inputs - Gross'!Z165</f>
        <v/>
      </c>
      <c r="O166" s="113" t="str">
        <f>'Electric Inputs - Gross'!AA165</f>
        <v/>
      </c>
      <c r="P166" s="113" t="str">
        <f>'Electric Inputs - Gross'!AB165</f>
        <v/>
      </c>
      <c r="Q166" s="113" t="str">
        <f>'Electric Inputs - Gross'!AC165</f>
        <v/>
      </c>
      <c r="R166" s="113" t="str">
        <f>'Electric Inputs - Gross'!AD165</f>
        <v/>
      </c>
    </row>
    <row r="167" spans="1:18" x14ac:dyDescent="0.25">
      <c r="A167" s="1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13" t="str">
        <f>'Electric Inputs - Gross'!X166</f>
        <v/>
      </c>
      <c r="M167" s="113" t="str">
        <f>'Electric Inputs - Gross'!Y166</f>
        <v/>
      </c>
      <c r="N167" s="113" t="str">
        <f>'Electric Inputs - Gross'!Z166</f>
        <v/>
      </c>
      <c r="O167" s="113" t="str">
        <f>'Electric Inputs - Gross'!AA166</f>
        <v/>
      </c>
      <c r="P167" s="113" t="str">
        <f>'Electric Inputs - Gross'!AB166</f>
        <v/>
      </c>
      <c r="Q167" s="113" t="str">
        <f>'Electric Inputs - Gross'!AC166</f>
        <v/>
      </c>
      <c r="R167" s="113" t="str">
        <f>'Electric Inputs - Gross'!AD166</f>
        <v/>
      </c>
    </row>
    <row r="168" spans="1:18" x14ac:dyDescent="0.25">
      <c r="A168" s="1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13" t="str">
        <f>'Electric Inputs - Gross'!X167</f>
        <v/>
      </c>
      <c r="M168" s="113" t="str">
        <f>'Electric Inputs - Gross'!Y167</f>
        <v/>
      </c>
      <c r="N168" s="113" t="str">
        <f>'Electric Inputs - Gross'!Z167</f>
        <v/>
      </c>
      <c r="O168" s="113" t="str">
        <f>'Electric Inputs - Gross'!AA167</f>
        <v/>
      </c>
      <c r="P168" s="113" t="str">
        <f>'Electric Inputs - Gross'!AB167</f>
        <v/>
      </c>
      <c r="Q168" s="113" t="str">
        <f>'Electric Inputs - Gross'!AC167</f>
        <v/>
      </c>
      <c r="R168" s="113" t="str">
        <f>'Electric Inputs - Gross'!AD167</f>
        <v/>
      </c>
    </row>
    <row r="169" spans="1:18" x14ac:dyDescent="0.25">
      <c r="A169" s="1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13" t="str">
        <f>'Electric Inputs - Gross'!X168</f>
        <v/>
      </c>
      <c r="M169" s="113" t="str">
        <f>'Electric Inputs - Gross'!Y168</f>
        <v/>
      </c>
      <c r="N169" s="113" t="str">
        <f>'Electric Inputs - Gross'!Z168</f>
        <v/>
      </c>
      <c r="O169" s="113" t="str">
        <f>'Electric Inputs - Gross'!AA168</f>
        <v/>
      </c>
      <c r="P169" s="113" t="str">
        <f>'Electric Inputs - Gross'!AB168</f>
        <v/>
      </c>
      <c r="Q169" s="113" t="str">
        <f>'Electric Inputs - Gross'!AC168</f>
        <v/>
      </c>
      <c r="R169" s="113" t="str">
        <f>'Electric Inputs - Gross'!AD168</f>
        <v/>
      </c>
    </row>
    <row r="170" spans="1:18" x14ac:dyDescent="0.25">
      <c r="A170" s="1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13" t="str">
        <f>'Electric Inputs - Gross'!X169</f>
        <v/>
      </c>
      <c r="M170" s="113" t="str">
        <f>'Electric Inputs - Gross'!Y169</f>
        <v/>
      </c>
      <c r="N170" s="113" t="str">
        <f>'Electric Inputs - Gross'!Z169</f>
        <v/>
      </c>
      <c r="O170" s="113" t="str">
        <f>'Electric Inputs - Gross'!AA169</f>
        <v/>
      </c>
      <c r="P170" s="113" t="str">
        <f>'Electric Inputs - Gross'!AB169</f>
        <v/>
      </c>
      <c r="Q170" s="113" t="str">
        <f>'Electric Inputs - Gross'!AC169</f>
        <v/>
      </c>
      <c r="R170" s="113" t="str">
        <f>'Electric Inputs - Gross'!AD169</f>
        <v/>
      </c>
    </row>
    <row r="171" spans="1:18" x14ac:dyDescent="0.25">
      <c r="A171" s="1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13" t="str">
        <f>'Electric Inputs - Gross'!X170</f>
        <v/>
      </c>
      <c r="M171" s="113" t="str">
        <f>'Electric Inputs - Gross'!Y170</f>
        <v/>
      </c>
      <c r="N171" s="113" t="str">
        <f>'Electric Inputs - Gross'!Z170</f>
        <v/>
      </c>
      <c r="O171" s="113" t="str">
        <f>'Electric Inputs - Gross'!AA170</f>
        <v/>
      </c>
      <c r="P171" s="113" t="str">
        <f>'Electric Inputs - Gross'!AB170</f>
        <v/>
      </c>
      <c r="Q171" s="113" t="str">
        <f>'Electric Inputs - Gross'!AC170</f>
        <v/>
      </c>
      <c r="R171" s="113" t="str">
        <f>'Electric Inputs - Gross'!AD170</f>
        <v/>
      </c>
    </row>
  </sheetData>
  <mergeCells count="5">
    <mergeCell ref="A2:K2"/>
    <mergeCell ref="A3:K3"/>
    <mergeCell ref="A4:K4"/>
    <mergeCell ref="L8:P8"/>
    <mergeCell ref="Q8:R8"/>
  </mergeCells>
  <conditionalFormatting sqref="A65:K171 A10">
    <cfRule type="expression" dxfId="30" priority="10">
      <formula>$A10="Total"</formula>
    </cfRule>
  </conditionalFormatting>
  <conditionalFormatting sqref="B10:K10">
    <cfRule type="expression" dxfId="29" priority="9">
      <formula>$A10="Total"</formula>
    </cfRule>
  </conditionalFormatting>
  <conditionalFormatting sqref="A11 A13:A17 A19:A28 A32:A64">
    <cfRule type="expression" dxfId="28" priority="8">
      <formula>$A11="Total"</formula>
    </cfRule>
  </conditionalFormatting>
  <conditionalFormatting sqref="B11:K11 B13:K17 B19:K64">
    <cfRule type="expression" dxfId="27" priority="7">
      <formula>$A11="Total"</formula>
    </cfRule>
  </conditionalFormatting>
  <conditionalFormatting sqref="A12">
    <cfRule type="expression" dxfId="26" priority="6">
      <formula>$A12="Total"</formula>
    </cfRule>
  </conditionalFormatting>
  <conditionalFormatting sqref="B12:K12">
    <cfRule type="expression" dxfId="25" priority="5">
      <formula>$A12="Total"</formula>
    </cfRule>
  </conditionalFormatting>
  <conditionalFormatting sqref="A18">
    <cfRule type="expression" dxfId="24" priority="4">
      <formula>$A18="Total"</formula>
    </cfRule>
  </conditionalFormatting>
  <conditionalFormatting sqref="B18:K18">
    <cfRule type="expression" dxfId="23" priority="3">
      <formula>$A18="Total"</formula>
    </cfRule>
  </conditionalFormatting>
  <conditionalFormatting sqref="A29:A30">
    <cfRule type="expression" dxfId="22" priority="2">
      <formula>$A29="Total"</formula>
    </cfRule>
  </conditionalFormatting>
  <conditionalFormatting sqref="A31">
    <cfRule type="expression" dxfId="21" priority="1">
      <formula>$A31="Total"</formula>
    </cfRule>
  </conditionalFormatting>
  <printOptions horizontalCentered="1" verticalCentered="1"/>
  <pageMargins left="0.7" right="0.7" top="0.75" bottom="0.75" header="0.3" footer="0.3"/>
  <pageSetup scale="63" orientation="landscape" r:id="rId1"/>
  <headerFooter scaleWithDoc="0">
    <oddHeader>&amp;R 2020   Exhibit E
Summary Cost Benefit Results by Program
EEP-2018-0002</oddHeader>
    <oddFooter>&amp;L&amp;10&amp;A&amp;C&amp;10Page &amp;P of &amp;N&amp;R&amp;10&amp;F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0771A-EDD7-47B9-97F9-511E42F7BC2B}">
  <sheetPr codeName="Sheet6">
    <pageSetUpPr fitToPage="1"/>
  </sheetPr>
  <dimension ref="A1:Y194"/>
  <sheetViews>
    <sheetView tabSelected="1" view="pageLayout" zoomScale="80" zoomScaleNormal="100" zoomScaleSheetLayoutView="55" zoomScalePageLayoutView="80" workbookViewId="0">
      <selection activeCell="A18" sqref="A18:T214"/>
    </sheetView>
  </sheetViews>
  <sheetFormatPr defaultColWidth="24.28515625" defaultRowHeight="15" outlineLevelCol="1" x14ac:dyDescent="0.25"/>
  <cols>
    <col min="1" max="1" bestFit="true" customWidth="true" width="51.42578125" collapsed="false"/>
    <col min="2" max="2" customWidth="true" style="7" width="15.0" collapsed="false"/>
    <col min="3" max="6" customWidth="true" style="7" width="13.28515625" collapsed="false"/>
    <col min="7" max="7" customWidth="true" style="7" width="17.85546875" collapsed="false"/>
    <col min="8" max="8" customWidth="true" style="7" width="17.140625" collapsed="false"/>
    <col min="9" max="11" customWidth="true" style="7" width="13.85546875" collapsed="false"/>
    <col min="12" max="12" customWidth="true" hidden="true" style="58" width="18.85546875" outlineLevel="1" collapsed="false"/>
    <col min="13" max="13" customWidth="true" hidden="true" style="58" width="21.140625" outlineLevel="1" collapsed="false"/>
    <col min="14" max="14" customWidth="true" hidden="true" style="58" width="20.28515625" outlineLevel="1" collapsed="false"/>
    <col min="15" max="15" customWidth="true" hidden="true" style="58" width="8.5703125" outlineLevel="1" collapsed="false"/>
    <col min="16" max="16" customWidth="true" hidden="true" style="58" width="19.0" outlineLevel="1" collapsed="false"/>
    <col min="17" max="17" customWidth="true" hidden="true" style="58" width="24.5703125" outlineLevel="1" collapsed="false"/>
    <col min="18" max="18" customWidth="true" hidden="true" style="58" width="22.42578125" outlineLevel="1" collapsed="false"/>
    <col min="19" max="19" customWidth="true" style="58" width="4.42578125" collapsed="true"/>
    <col min="20" max="20" customWidth="true" hidden="true" style="58" width="13.5703125" outlineLevel="1" collapsed="false"/>
    <col min="21" max="24" customWidth="true" hidden="true" width="13.5703125" outlineLevel="1" collapsed="false"/>
    <col min="25" max="25" customWidth="true" hidden="true" width="0.0" outlineLevel="1" collapsed="false"/>
    <col min="26" max="26" width="24.28515625" collapsed="true"/>
  </cols>
  <sheetData>
    <row r="1" spans="1:25" ht="15.75" thickBot="1" x14ac:dyDescent="0.3"/>
    <row r="2" spans="1:25" s="77" customFormat="1" ht="15.6" customHeight="1" thickBot="1" x14ac:dyDescent="0.3">
      <c r="A2" s="132" t="s">
        <v>16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33" t="s">
        <v>57</v>
      </c>
      <c r="M2" s="53">
        <f>'Electric Inputs - Gross'!M1</f>
        <v>1</v>
      </c>
      <c r="N2" s="54">
        <v>1</v>
      </c>
      <c r="O2" s="55">
        <v>2</v>
      </c>
      <c r="P2" s="55">
        <v>3</v>
      </c>
      <c r="S2" s="84"/>
      <c r="T2" s="84"/>
    </row>
    <row r="3" spans="1:25" s="77" customFormat="1" ht="15.6" customHeight="1" thickBot="1" x14ac:dyDescent="0.3">
      <c r="A3" s="132" t="str">
        <f>'Total Ratios'!$A$3</f>
        <v>2020 Iowa Energy Efficiency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56"/>
      <c r="M3" s="57" t="str">
        <f>HLOOKUP(M2,$N$2:$P$3,2,0)</f>
        <v/>
      </c>
      <c r="N3" s="85" t="str">
        <f>""</f>
        <v/>
      </c>
      <c r="O3" s="86" t="s">
        <v>58</v>
      </c>
      <c r="P3" s="86" t="s">
        <v>59</v>
      </c>
      <c r="S3" s="84"/>
      <c r="T3" s="84"/>
    </row>
    <row r="4" spans="1:25" s="77" customFormat="1" ht="15.6" customHeight="1" x14ac:dyDescent="0.25">
      <c r="A4" s="132" t="str">
        <f>'Electric Inputs - Gross'!M2&amp;"Benefit/Cost Input Data - Gas Programs"</f>
        <v>Benefit/Cost Input Data - Gas Programs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31"/>
      <c r="M4" s="101"/>
      <c r="Q4" s="31"/>
      <c r="R4" s="84"/>
      <c r="S4" s="84"/>
      <c r="T4" s="84"/>
    </row>
    <row r="5" spans="1:25" x14ac:dyDescent="0.25">
      <c r="B5" s="72" t="s">
        <v>28</v>
      </c>
      <c r="C5" s="72" t="s">
        <v>29</v>
      </c>
      <c r="D5" s="72" t="s">
        <v>30</v>
      </c>
      <c r="E5" s="72" t="s">
        <v>31</v>
      </c>
      <c r="F5" s="72" t="s">
        <v>32</v>
      </c>
      <c r="G5" s="72" t="s">
        <v>33</v>
      </c>
      <c r="H5" s="72" t="s">
        <v>34</v>
      </c>
      <c r="I5" s="72" t="s">
        <v>35</v>
      </c>
      <c r="J5" s="72" t="s">
        <v>36</v>
      </c>
      <c r="K5" s="72" t="s">
        <v>37</v>
      </c>
    </row>
    <row r="6" spans="1:25" ht="14.45" customHeight="1" x14ac:dyDescent="0.25">
      <c r="G6" s="73" t="s">
        <v>6</v>
      </c>
      <c r="H6" s="73" t="s">
        <v>6</v>
      </c>
      <c r="I6" s="73"/>
      <c r="J6" s="73"/>
    </row>
    <row r="7" spans="1:25" ht="14.45" customHeight="1" x14ac:dyDescent="0.25">
      <c r="F7" s="73" t="s">
        <v>2</v>
      </c>
      <c r="G7" s="73" t="s">
        <v>7</v>
      </c>
      <c r="H7" s="73" t="s">
        <v>7</v>
      </c>
      <c r="I7" s="73" t="s">
        <v>24</v>
      </c>
      <c r="J7" s="73" t="s">
        <v>24</v>
      </c>
      <c r="L7" s="59"/>
      <c r="M7" s="59"/>
      <c r="N7" s="59"/>
      <c r="O7" s="59"/>
      <c r="P7" s="59"/>
      <c r="Q7" s="59"/>
      <c r="R7" s="59"/>
      <c r="T7" s="32"/>
      <c r="U7" s="32" t="s">
        <v>19</v>
      </c>
      <c r="V7" s="32"/>
      <c r="W7" s="32" t="s">
        <v>15</v>
      </c>
      <c r="X7" s="32"/>
    </row>
    <row r="8" spans="1:25" ht="14.45" customHeight="1" x14ac:dyDescent="0.25">
      <c r="A8" s="13"/>
      <c r="B8" s="74" t="s">
        <v>4</v>
      </c>
      <c r="C8" s="74" t="s">
        <v>0</v>
      </c>
      <c r="D8" s="74" t="s">
        <v>13</v>
      </c>
      <c r="E8" s="74" t="s">
        <v>26</v>
      </c>
      <c r="F8" s="74" t="s">
        <v>3</v>
      </c>
      <c r="G8" s="74" t="s">
        <v>5</v>
      </c>
      <c r="H8" s="74" t="s">
        <v>5</v>
      </c>
      <c r="I8" s="74" t="s">
        <v>25</v>
      </c>
      <c r="J8" s="74" t="s">
        <v>25</v>
      </c>
      <c r="K8" s="74" t="s">
        <v>10</v>
      </c>
      <c r="L8" s="134" t="s">
        <v>48</v>
      </c>
      <c r="M8" s="135"/>
      <c r="N8" s="135"/>
      <c r="O8" s="135"/>
      <c r="P8" s="136"/>
      <c r="Q8" s="134" t="s">
        <v>60</v>
      </c>
      <c r="R8" s="136"/>
      <c r="T8" s="32" t="s">
        <v>17</v>
      </c>
      <c r="U8" s="32" t="s">
        <v>20</v>
      </c>
      <c r="V8" s="32" t="s">
        <v>21</v>
      </c>
      <c r="W8" s="32" t="s">
        <v>22</v>
      </c>
      <c r="X8" s="32" t="s">
        <v>23</v>
      </c>
    </row>
    <row r="9" spans="1:25" ht="14.45" customHeight="1" x14ac:dyDescent="0.25">
      <c r="A9" s="4" t="s">
        <v>14</v>
      </c>
      <c r="B9" s="75" t="s">
        <v>5</v>
      </c>
      <c r="C9" s="75" t="s">
        <v>12</v>
      </c>
      <c r="D9" s="75" t="s">
        <v>1</v>
      </c>
      <c r="E9" s="75" t="s">
        <v>27</v>
      </c>
      <c r="F9" s="75" t="s">
        <v>8</v>
      </c>
      <c r="G9" s="75" t="s">
        <v>8</v>
      </c>
      <c r="H9" s="75" t="s">
        <v>9</v>
      </c>
      <c r="I9" s="75" t="s">
        <v>8</v>
      </c>
      <c r="J9" s="75" t="s">
        <v>9</v>
      </c>
      <c r="K9" s="75" t="s">
        <v>11</v>
      </c>
      <c r="L9" s="112" t="s">
        <v>61</v>
      </c>
      <c r="M9" s="112" t="s">
        <v>65</v>
      </c>
      <c r="N9" s="112" t="s">
        <v>62</v>
      </c>
      <c r="O9" s="112" t="s">
        <v>63</v>
      </c>
      <c r="P9" s="112" t="s">
        <v>67</v>
      </c>
      <c r="Q9" s="112" t="s">
        <v>66</v>
      </c>
      <c r="R9" s="112" t="s">
        <v>68</v>
      </c>
      <c r="T9" s="99" t="s">
        <v>38</v>
      </c>
      <c r="U9" s="99" t="s">
        <v>38</v>
      </c>
      <c r="V9" s="99" t="s">
        <v>38</v>
      </c>
      <c r="W9" s="99" t="s">
        <v>38</v>
      </c>
      <c r="X9" s="99" t="s">
        <v>38</v>
      </c>
      <c r="Y9" s="99" t="s">
        <v>71</v>
      </c>
    </row>
    <row r="10" spans="1:25" ht="14.45" customHeight="1" x14ac:dyDescent="0.25">
      <c r="A10" s="92" t="str">
        <f>IF('Gas Inputs - Gross'!A9="","",'Gas Inputs - Gross'!A9)</f>
        <v>Residential Equipment</v>
      </c>
      <c r="B10" s="20">
        <f>'Gas Inputs - Gross'!B9</f>
        <v>355595.70665012416</v>
      </c>
      <c r="C10" s="20">
        <f>'Gas Inputs - Gross'!C9</f>
        <v>1890688.0199999998</v>
      </c>
      <c r="D10" s="20">
        <f>'Gas Inputs - Gross'!D9*CHOOSE($M$2,1,N10,N10)</f>
        <v>9163986.656481795</v>
      </c>
      <c r="E10" s="20">
        <f>'Gas Inputs - Gross'!E9*CHOOSE($M$2,1,$L10,$L10)</f>
        <v>0</v>
      </c>
      <c r="F10" s="20">
        <f>'Gas Inputs - Gross'!F9*CHOOSE($M$2,1,$M10,$Q10)</f>
        <v>5305124.9028028678</v>
      </c>
      <c r="G10" s="20">
        <f>'Gas Inputs - Gross'!G9*CHOOSE($M$2,1,$M10,$Q10)</f>
        <v>6415646.5746982042</v>
      </c>
      <c r="H10" s="20">
        <f>'Gas Inputs - Gross'!H9*CHOOSE($M$2,1,$M10,$Q10)</f>
        <v>9757326.5358051546</v>
      </c>
      <c r="I10" s="20">
        <f>'Gas Inputs - Gross'!I9*CHOOSE($M$2,1,$O10,$O10)</f>
        <v>0</v>
      </c>
      <c r="J10" s="20">
        <f>'Gas Inputs - Gross'!J9*CHOOSE($M$2,1,$O10,$O10)</f>
        <v>0</v>
      </c>
      <c r="K10" s="20">
        <f>'Gas Inputs - Gross'!K9*CHOOSE($M$2,1,$P10,$R10)</f>
        <v>731799.49018538662</v>
      </c>
      <c r="L10" s="114">
        <f>'Gas Inputs - Gross'!X9</f>
        <v>0.69999999999999984</v>
      </c>
      <c r="M10" s="114">
        <f>'Gas Inputs - Gross'!Y9</f>
        <v>0</v>
      </c>
      <c r="N10" s="114">
        <f>'Gas Inputs - Gross'!Z9</f>
        <v>0</v>
      </c>
      <c r="O10" s="114">
        <f>'Gas Inputs - Gross'!AA9</f>
        <v>0</v>
      </c>
      <c r="P10" s="114">
        <f>'Gas Inputs - Gross'!AB9</f>
        <v>0</v>
      </c>
      <c r="Q10" s="114">
        <f>'Gas Inputs - Gross'!AC9</f>
        <v>0</v>
      </c>
      <c r="R10" s="114">
        <f>'Gas Inputs - Gross'!AD9</f>
        <v>0</v>
      </c>
      <c r="T10" s="32">
        <f>IFERROR(IF(D10&gt;0,(F10+C10+E10+I10)/D10,0),0)</f>
        <v>0.78522734619142909</v>
      </c>
      <c r="U10" s="32">
        <f>IFERROR(G10/(B10+C10+F10),0)</f>
        <v>0.84959600115865264</v>
      </c>
      <c r="V10" s="32">
        <f>IFERROR(G10/(B10+C10),0)</f>
        <v>2.8561158586434843</v>
      </c>
      <c r="W10" s="32">
        <f>IFERROR((G10+E10+I10)/(B10+D10),0)</f>
        <v>0.67394202077027587</v>
      </c>
      <c r="X10" s="32">
        <f>IFERROR((H10+K10+J10)/(B10+D10),0)</f>
        <v>1.1018472897102647</v>
      </c>
      <c r="Y10" s="119" t="str">
        <f>'Gas Inputs - Gross'!AF9</f>
        <v>Yes</v>
      </c>
    </row>
    <row r="11" spans="1:25" ht="14.45" customHeight="1" x14ac:dyDescent="0.25">
      <c r="A11" s="92" t="str">
        <f>IF('Gas Inputs - Gross'!A10="","",'Gas Inputs - Gross'!A10)</f>
        <v>Residential Assessment</v>
      </c>
      <c r="B11" s="20">
        <f>'Gas Inputs - Gross'!B10</f>
        <v>111469.77828984163</v>
      </c>
      <c r="C11" s="20">
        <f>'Gas Inputs - Gross'!C10</f>
        <v>225863.2400000332</v>
      </c>
      <c r="D11" s="20">
        <f>'Gas Inputs - Gross'!D10*CHOOSE($M$2,1,N11,N11)</f>
        <v>225863.2400000332</v>
      </c>
      <c r="E11" s="20">
        <f>'Gas Inputs - Gross'!E10*CHOOSE($M$2,1,$L11,$L11)</f>
        <v>0</v>
      </c>
      <c r="F11" s="20">
        <f>'Gas Inputs - Gross'!F10*CHOOSE($M$2,1,$M11,$Q11)</f>
        <v>295872.18951540004</v>
      </c>
      <c r="G11" s="20">
        <f>'Gas Inputs - Gross'!G10*CHOOSE($M$2,1,$M11,$Q11)</f>
        <v>268610.53177533316</v>
      </c>
      <c r="H11" s="20">
        <f>'Gas Inputs - Gross'!H10*CHOOSE($M$2,1,$M11,$Q11)</f>
        <v>324215.84623536508</v>
      </c>
      <c r="I11" s="20">
        <f>'Gas Inputs - Gross'!I10*CHOOSE($M$2,1,$O11,$O11)</f>
        <v>865947.60387390049</v>
      </c>
      <c r="J11" s="20">
        <f>'Gas Inputs - Gross'!J10*CHOOSE($M$2,1,$O11,$O11)</f>
        <v>1030796.7168679582</v>
      </c>
      <c r="K11" s="20">
        <f>'Gas Inputs - Gross'!K10*CHOOSE($M$2,1,$P11,$R11)</f>
        <v>24316.18846765238</v>
      </c>
      <c r="L11" s="114">
        <f>'Gas Inputs - Gross'!X10</f>
        <v>0.99799999999999989</v>
      </c>
      <c r="M11" s="114">
        <f>'Gas Inputs - Gross'!Y10</f>
        <v>0</v>
      </c>
      <c r="N11" s="114">
        <f>'Gas Inputs - Gross'!Z10</f>
        <v>0</v>
      </c>
      <c r="O11" s="114">
        <f>'Gas Inputs - Gross'!AA10</f>
        <v>0</v>
      </c>
      <c r="P11" s="114">
        <f>'Gas Inputs - Gross'!AB10</f>
        <v>0</v>
      </c>
      <c r="Q11" s="114">
        <f>'Gas Inputs - Gross'!AC10</f>
        <v>0</v>
      </c>
      <c r="R11" s="114">
        <f>'Gas Inputs - Gross'!AD10</f>
        <v>0</v>
      </c>
      <c r="T11" s="32">
        <f t="shared" ref="T11:T42" si="0">IFERROR(IF(D11&gt;0,(F11+C11+E11+I11)/D11,0),0)</f>
        <v>6.1439082933067359</v>
      </c>
      <c r="U11" s="32">
        <f t="shared" ref="U11:U42" si="1">IFERROR(G11/(B11+C11+F11),0)</f>
        <v>0.42420771096680093</v>
      </c>
      <c r="V11" s="32">
        <f t="shared" ref="V11:V42" si="2">IFERROR(G11/(B11+C11),0)</f>
        <v>0.79627702362806507</v>
      </c>
      <c r="W11" s="32">
        <f t="shared" ref="W11:W42" si="3">IFERROR((G11+E11+I11)/(B11+D11),0)</f>
        <v>3.3633177724520653</v>
      </c>
      <c r="X11" s="32">
        <f t="shared" ref="X11:X42" si="4">IFERROR((H11+K11+J11)/(B11+D11),0)</f>
        <v>4.0889230427651162</v>
      </c>
      <c r="Y11" s="119" t="str">
        <f>'Gas Inputs - Gross'!AF10</f>
        <v>Yes</v>
      </c>
    </row>
    <row r="12" spans="1:25" ht="14.45" customHeight="1" x14ac:dyDescent="0.25">
      <c r="A12" s="92" t="str">
        <f>IF('Gas Inputs - Gross'!A11="","",'Gas Inputs - Gross'!A11)</f>
        <v>Residential Assessment - Kits Only*</v>
      </c>
      <c r="B12" s="20">
        <f>'Gas Inputs - Gross'!B11</f>
        <v>55735</v>
      </c>
      <c r="C12" s="20">
        <f>'Gas Inputs - Gross'!C11</f>
        <v>164160.48000003319</v>
      </c>
      <c r="D12" s="20">
        <f>'Gas Inputs - Gross'!D11*CHOOSE($M$2,1,N12,N12)</f>
        <v>164160.48000003319</v>
      </c>
      <c r="E12" s="20">
        <f>'Gas Inputs - Gross'!E11*CHOOSE($M$2,1,$L12,$L12)</f>
        <v>0</v>
      </c>
      <c r="F12" s="20">
        <f>'Gas Inputs - Gross'!F11*CHOOSE($M$2,1,$M12,$Q12)</f>
        <v>295872.18951540004</v>
      </c>
      <c r="G12" s="20">
        <f>'Gas Inputs - Gross'!G11*CHOOSE($M$2,1,$M12,$Q12)</f>
        <v>268610.53177533316</v>
      </c>
      <c r="H12" s="20">
        <f>'Gas Inputs - Gross'!H11*CHOOSE($M$2,1,$M12,$Q12)</f>
        <v>324215.84623536508</v>
      </c>
      <c r="I12" s="20">
        <f>'Gas Inputs - Gross'!I11*CHOOSE($M$2,1,$O12,$O12)</f>
        <v>865947.60387390049</v>
      </c>
      <c r="J12" s="20">
        <f>'Gas Inputs - Gross'!J11*CHOOSE($M$2,1,$O12,$O12)</f>
        <v>1030796.7168679582</v>
      </c>
      <c r="K12" s="20">
        <f>'Gas Inputs - Gross'!K11*CHOOSE($M$2,1,$P12,$R12)</f>
        <v>24316.18846765238</v>
      </c>
      <c r="L12" s="114">
        <f>'Gas Inputs - Gross'!X11</f>
        <v>0.99799999999999989</v>
      </c>
      <c r="M12" s="114">
        <f>'Gas Inputs - Gross'!Y11</f>
        <v>0</v>
      </c>
      <c r="N12" s="114">
        <f>'Gas Inputs - Gross'!Z11</f>
        <v>0</v>
      </c>
      <c r="O12" s="114">
        <f>'Gas Inputs - Gross'!AA11</f>
        <v>0</v>
      </c>
      <c r="P12" s="114">
        <f>'Gas Inputs - Gross'!AB11</f>
        <v>0</v>
      </c>
      <c r="Q12" s="114">
        <f>'Gas Inputs - Gross'!AC11</f>
        <v>0</v>
      </c>
      <c r="R12" s="114">
        <f>'Gas Inputs - Gross'!AD11</f>
        <v>0</v>
      </c>
      <c r="T12" s="32">
        <f t="shared" ref="T12" si="5">IFERROR(IF(D12&gt;0,(F12+C12+E12+I12)/D12,0),0)</f>
        <v>8.0773415951821406</v>
      </c>
      <c r="U12" s="32">
        <f t="shared" ref="U12" si="6">IFERROR(G12/(B12+C12+F12),0)</f>
        <v>0.52079753666548023</v>
      </c>
      <c r="V12" s="32">
        <f t="shared" ref="V12" si="7">IFERROR(G12/(B12+C12),0)</f>
        <v>1.2215373038831567</v>
      </c>
      <c r="W12" s="32">
        <f t="shared" ref="W12" si="8">IFERROR((G12+E12+I12)/(B12+D12),0)</f>
        <v>5.1595336823160816</v>
      </c>
      <c r="X12" s="32">
        <f t="shared" ref="X12" si="9">IFERROR((H12+K12+J12)/(B12+D12),0)</f>
        <v>6.272656225452053</v>
      </c>
      <c r="Y12" s="119" t="str">
        <f>'Gas Inputs - Gross'!AF11</f>
        <v>Yes</v>
      </c>
    </row>
    <row r="13" spans="1:25" ht="14.45" customHeight="1" x14ac:dyDescent="0.25">
      <c r="A13" s="92" t="str">
        <f>IF('Gas Inputs - Gross'!A12="","",'Gas Inputs - Gross'!A12)</f>
        <v>Residential Low Income</v>
      </c>
      <c r="B13" s="20">
        <f>'Gas Inputs - Gross'!B12</f>
        <v>66555.170344740152</v>
      </c>
      <c r="C13" s="20">
        <f>'Gas Inputs - Gross'!C12</f>
        <v>827167.41999999993</v>
      </c>
      <c r="D13" s="20">
        <f>'Gas Inputs - Gross'!D12*CHOOSE($M$2,1,N13,N13)</f>
        <v>827167.41999999993</v>
      </c>
      <c r="E13" s="20">
        <f>'Gas Inputs - Gross'!E12*CHOOSE($M$2,1,$L13,$L13)</f>
        <v>0</v>
      </c>
      <c r="F13" s="20">
        <f>'Gas Inputs - Gross'!F12*CHOOSE($M$2,1,$M13,$Q13)</f>
        <v>-71824.090426063281</v>
      </c>
      <c r="G13" s="20">
        <f>'Gas Inputs - Gross'!G12*CHOOSE($M$2,1,$M13,$Q13)</f>
        <v>-49487.233314637626</v>
      </c>
      <c r="H13" s="20">
        <f>'Gas Inputs - Gross'!H12*CHOOSE($M$2,1,$M13,$Q13)</f>
        <v>-68942.570597239566</v>
      </c>
      <c r="I13" s="20">
        <f>'Gas Inputs - Gross'!I12*CHOOSE($M$2,1,$O13,$O13)</f>
        <v>0</v>
      </c>
      <c r="J13" s="20">
        <f>'Gas Inputs - Gross'!J12*CHOOSE($M$2,1,$O13,$O13)</f>
        <v>0</v>
      </c>
      <c r="K13" s="20">
        <f>'Gas Inputs - Gross'!K12*CHOOSE($M$2,1,$P13,$R13)</f>
        <v>-5170.6927947929671</v>
      </c>
      <c r="L13" s="114">
        <f>'Gas Inputs - Gross'!X12</f>
        <v>1</v>
      </c>
      <c r="M13" s="114">
        <f>'Gas Inputs - Gross'!Y12</f>
        <v>0</v>
      </c>
      <c r="N13" s="114">
        <f>'Gas Inputs - Gross'!Z12</f>
        <v>0</v>
      </c>
      <c r="O13" s="114">
        <f>'Gas Inputs - Gross'!AA12</f>
        <v>0</v>
      </c>
      <c r="P13" s="114">
        <f>'Gas Inputs - Gross'!AB12</f>
        <v>0</v>
      </c>
      <c r="Q13" s="114">
        <f>'Gas Inputs - Gross'!AC12</f>
        <v>0</v>
      </c>
      <c r="R13" s="114">
        <f>'Gas Inputs - Gross'!AD12</f>
        <v>0</v>
      </c>
      <c r="T13" s="32">
        <f t="shared" si="0"/>
        <v>0.9131686177556857</v>
      </c>
      <c r="U13" s="32">
        <f t="shared" si="1"/>
        <v>-6.0210881659394887E-2</v>
      </c>
      <c r="V13" s="32">
        <f t="shared" si="2"/>
        <v>-5.5372029138872576E-2</v>
      </c>
      <c r="W13" s="32">
        <f t="shared" si="3"/>
        <v>-5.5372029138872576E-2</v>
      </c>
      <c r="X13" s="32">
        <f t="shared" si="4"/>
        <v>-8.2926474269207462E-2</v>
      </c>
      <c r="Y13" s="119" t="str">
        <f>'Gas Inputs - Gross'!AF12</f>
        <v>No</v>
      </c>
    </row>
    <row r="14" spans="1:25" ht="14.45" customHeight="1" x14ac:dyDescent="0.25">
      <c r="A14" s="92" t="str">
        <f>IF('Gas Inputs - Gross'!A13="","",'Gas Inputs - Gross'!A13)</f>
        <v>Residential Education</v>
      </c>
      <c r="B14" s="20">
        <f>'Gas Inputs - Gross'!B13</f>
        <v>0</v>
      </c>
      <c r="C14" s="20">
        <f>'Gas Inputs - Gross'!C13</f>
        <v>0</v>
      </c>
      <c r="D14" s="20">
        <f>'Gas Inputs - Gross'!D13*CHOOSE($M$2,1,N14,N14)</f>
        <v>0</v>
      </c>
      <c r="E14" s="20">
        <f>'Gas Inputs - Gross'!E13*CHOOSE($M$2,1,$L14,$L14)</f>
        <v>0</v>
      </c>
      <c r="F14" s="20">
        <f>'Gas Inputs - Gross'!F13*CHOOSE($M$2,1,$M14,$Q14)</f>
        <v>0</v>
      </c>
      <c r="G14" s="20">
        <f>'Gas Inputs - Gross'!G13*CHOOSE($M$2,1,$M14,$Q14)</f>
        <v>0</v>
      </c>
      <c r="H14" s="20">
        <f>'Gas Inputs - Gross'!H13*CHOOSE($M$2,1,$M14,$Q14)</f>
        <v>0</v>
      </c>
      <c r="I14" s="20">
        <f>'Gas Inputs - Gross'!I13*CHOOSE($M$2,1,$O14,$O14)</f>
        <v>0</v>
      </c>
      <c r="J14" s="20">
        <f>'Gas Inputs - Gross'!J13*CHOOSE($M$2,1,$O14,$O14)</f>
        <v>0</v>
      </c>
      <c r="K14" s="20">
        <f>'Gas Inputs - Gross'!K13*CHOOSE($M$2,1,$P14,$R14)</f>
        <v>0</v>
      </c>
      <c r="L14" s="114">
        <f>'Gas Inputs - Gross'!X13</f>
        <v>1</v>
      </c>
      <c r="M14" s="114">
        <f>'Gas Inputs - Gross'!Y13</f>
        <v>0</v>
      </c>
      <c r="N14" s="114">
        <f>'Gas Inputs - Gross'!Z13</f>
        <v>0</v>
      </c>
      <c r="O14" s="114">
        <f>'Gas Inputs - Gross'!AA13</f>
        <v>0</v>
      </c>
      <c r="P14" s="114">
        <f>'Gas Inputs - Gross'!AB13</f>
        <v>0</v>
      </c>
      <c r="Q14" s="114">
        <f>'Gas Inputs - Gross'!AC13</f>
        <v>0</v>
      </c>
      <c r="R14" s="114">
        <f>'Gas Inputs - Gross'!AD13</f>
        <v>0</v>
      </c>
      <c r="T14" s="32">
        <f t="shared" si="0"/>
        <v>0</v>
      </c>
      <c r="U14" s="32">
        <f t="shared" si="1"/>
        <v>0</v>
      </c>
      <c r="V14" s="32">
        <f t="shared" si="2"/>
        <v>0</v>
      </c>
      <c r="W14" s="32">
        <f t="shared" si="3"/>
        <v>0</v>
      </c>
      <c r="X14" s="32">
        <f t="shared" si="4"/>
        <v>0</v>
      </c>
      <c r="Y14" s="119" t="str">
        <f>'Gas Inputs - Gross'!AF13</f>
        <v>No</v>
      </c>
    </row>
    <row r="15" spans="1:25" ht="14.45" customHeight="1" x14ac:dyDescent="0.25">
      <c r="A15" s="92" t="str">
        <f>IF('Gas Inputs - Gross'!A14="","",'Gas Inputs - Gross'!A14)</f>
        <v>Nonresidential Equipment</v>
      </c>
      <c r="B15" s="20">
        <f>'Gas Inputs - Gross'!B14</f>
        <v>114990.36668912636</v>
      </c>
      <c r="C15" s="20">
        <f>'Gas Inputs - Gross'!C14</f>
        <v>59331.25</v>
      </c>
      <c r="D15" s="20">
        <f>'Gas Inputs - Gross'!D14*CHOOSE($M$2,1,N15,N15)</f>
        <v>208673</v>
      </c>
      <c r="E15" s="20">
        <f>'Gas Inputs - Gross'!E14*CHOOSE($M$2,1,$L15,$L15)</f>
        <v>0</v>
      </c>
      <c r="F15" s="20">
        <f>'Gas Inputs - Gross'!F14*CHOOSE($M$2,1,$M15,$Q15)</f>
        <v>22057.296924807484</v>
      </c>
      <c r="G15" s="20">
        <f>'Gas Inputs - Gross'!G14*CHOOSE($M$2,1,$M15,$Q15)</f>
        <v>51564.979252351855</v>
      </c>
      <c r="H15" s="20">
        <f>'Gas Inputs - Gross'!H14*CHOOSE($M$2,1,$M15,$Q15)</f>
        <v>103883.64324258201</v>
      </c>
      <c r="I15" s="20">
        <f>'Gas Inputs - Gross'!I14*CHOOSE($M$2,1,$O15,$O15)</f>
        <v>0</v>
      </c>
      <c r="J15" s="20">
        <f>'Gas Inputs - Gross'!J14*CHOOSE($M$2,1,$O15,$O15)</f>
        <v>0</v>
      </c>
      <c r="K15" s="20">
        <f>'Gas Inputs - Gross'!K14*CHOOSE($M$2,1,$P15,$R15)</f>
        <v>7791.2732431936502</v>
      </c>
      <c r="L15" s="114">
        <f>'Gas Inputs - Gross'!X14</f>
        <v>0.70000000000000018</v>
      </c>
      <c r="M15" s="114">
        <f>'Gas Inputs - Gross'!Y14</f>
        <v>0</v>
      </c>
      <c r="N15" s="114">
        <f>'Gas Inputs - Gross'!Z14</f>
        <v>0</v>
      </c>
      <c r="O15" s="114">
        <f>'Gas Inputs - Gross'!AA14</f>
        <v>0</v>
      </c>
      <c r="P15" s="114">
        <f>'Gas Inputs - Gross'!AB14</f>
        <v>0</v>
      </c>
      <c r="Q15" s="114">
        <f>'Gas Inputs - Gross'!AC14</f>
        <v>0</v>
      </c>
      <c r="R15" s="114">
        <f>'Gas Inputs - Gross'!AD14</f>
        <v>0</v>
      </c>
      <c r="T15" s="32">
        <f t="shared" si="0"/>
        <v>0.3900291217589601</v>
      </c>
      <c r="U15" s="32">
        <f t="shared" si="1"/>
        <v>0.26257900251818644</v>
      </c>
      <c r="V15" s="32">
        <f t="shared" si="2"/>
        <v>0.29580370026231129</v>
      </c>
      <c r="W15" s="32">
        <f t="shared" si="3"/>
        <v>0.15931669926018913</v>
      </c>
      <c r="X15" s="32">
        <f t="shared" si="4"/>
        <v>0.34503415579013513</v>
      </c>
      <c r="Y15" s="119" t="str">
        <f>'Gas Inputs - Gross'!AF14</f>
        <v>Yes</v>
      </c>
    </row>
    <row r="16" spans="1:25" ht="14.45" customHeight="1" x14ac:dyDescent="0.25">
      <c r="A16" s="92" t="str">
        <f>IF('Gas Inputs - Gross'!A15="","",'Gas Inputs - Gross'!A15)</f>
        <v>Nonresidential Equipment - No LED Gas Savings**</v>
      </c>
      <c r="B16" s="20">
        <f>'Gas Inputs - Gross'!B15</f>
        <v>114990.36668912636</v>
      </c>
      <c r="C16" s="20">
        <f>'Gas Inputs - Gross'!C15</f>
        <v>59331.25</v>
      </c>
      <c r="D16" s="20">
        <f>'Gas Inputs - Gross'!D15*CHOOSE($M$2,1,N16,N16)</f>
        <v>208673</v>
      </c>
      <c r="E16" s="20">
        <f>'Gas Inputs - Gross'!E15*CHOOSE($M$2,1,$L16,$L16)</f>
        <v>0</v>
      </c>
      <c r="F16" s="20">
        <f>'Gas Inputs - Gross'!F15*CHOOSE($M$2,1,$M16,$Q16)</f>
        <v>161889.59668935728</v>
      </c>
      <c r="G16" s="20">
        <f>'Gas Inputs - Gross'!G15*CHOOSE($M$2,1,$M16,$Q16)</f>
        <v>187160.37703134702</v>
      </c>
      <c r="H16" s="20">
        <f>'Gas Inputs - Gross'!H15*CHOOSE($M$2,1,$M16,$Q16)</f>
        <v>270964.38115967094</v>
      </c>
      <c r="I16" s="20">
        <f>'Gas Inputs - Gross'!I15*CHOOSE($M$2,1,$O16,$O16)</f>
        <v>0</v>
      </c>
      <c r="J16" s="20">
        <f>'Gas Inputs - Gross'!J15*CHOOSE($M$2,1,$O16,$O16)</f>
        <v>0</v>
      </c>
      <c r="K16" s="20">
        <f>'Gas Inputs - Gross'!K15*CHOOSE($M$2,1,$P16,$R16)</f>
        <v>20322.32858697532</v>
      </c>
      <c r="L16" s="114">
        <f>'Gas Inputs - Gross'!X15</f>
        <v>0.70000000000000018</v>
      </c>
      <c r="M16" s="114">
        <f>'Gas Inputs - Gross'!Y15</f>
        <v>0</v>
      </c>
      <c r="N16" s="114">
        <f>'Gas Inputs - Gross'!Z15</f>
        <v>0</v>
      </c>
      <c r="O16" s="114">
        <f>'Gas Inputs - Gross'!AA15</f>
        <v>0</v>
      </c>
      <c r="P16" s="114">
        <f>'Gas Inputs - Gross'!AB15</f>
        <v>0</v>
      </c>
      <c r="Q16" s="114">
        <f>'Gas Inputs - Gross'!AC15</f>
        <v>0</v>
      </c>
      <c r="R16" s="114">
        <f>'Gas Inputs - Gross'!AD15</f>
        <v>0</v>
      </c>
      <c r="T16" s="32">
        <f t="shared" ref="T16" si="10">IFERROR(IF(D16&gt;0,(F16+C16+E16+I16)/D16,0),0)</f>
        <v>1.0601316255066888</v>
      </c>
      <c r="U16" s="32">
        <f t="shared" ref="U16" si="11">IFERROR(G16/(B16+C16+F16),0)</f>
        <v>0.5566749994761615</v>
      </c>
      <c r="V16" s="32">
        <f t="shared" ref="V16" si="12">IFERROR(G16/(B16+C16),0)</f>
        <v>1.0736498466803257</v>
      </c>
      <c r="W16" s="32">
        <f t="shared" ref="W16" si="13">IFERROR((G16+E16+I16)/(B16+D16),0)</f>
        <v>0.57825628814864194</v>
      </c>
      <c r="X16" s="32">
        <f t="shared" ref="X16" si="14">IFERROR((H16+K16+J16)/(B16+D16),0)</f>
        <v>0.89996811417469635</v>
      </c>
      <c r="Y16" s="119" t="str">
        <f>'Gas Inputs - Gross'!AF15</f>
        <v>Yes</v>
      </c>
    </row>
    <row r="17" spans="1:25" ht="14.45" customHeight="1" x14ac:dyDescent="0.25">
      <c r="A17" s="92" t="str">
        <f>IF('Gas Inputs - Gross'!A16="","",'Gas Inputs - Gross'!A16)</f>
        <v>Nonresidential Energy Solutions</v>
      </c>
      <c r="B17" s="20">
        <f>'Gas Inputs - Gross'!B16</f>
        <v>142673.00186440538</v>
      </c>
      <c r="C17" s="20">
        <f>'Gas Inputs - Gross'!C16</f>
        <v>174375.45999999947</v>
      </c>
      <c r="D17" s="20">
        <f>'Gas Inputs - Gross'!D16*CHOOSE($M$2,1,N17,N17)</f>
        <v>173370.45999999947</v>
      </c>
      <c r="E17" s="20">
        <f>'Gas Inputs - Gross'!E16*CHOOSE($M$2,1,$L17,$L17)</f>
        <v>0</v>
      </c>
      <c r="F17" s="20">
        <f>'Gas Inputs - Gross'!F16*CHOOSE($M$2,1,$M17,$Q17)</f>
        <v>287008.17297705426</v>
      </c>
      <c r="G17" s="20">
        <f>'Gas Inputs - Gross'!G16*CHOOSE($M$2,1,$M17,$Q17)</f>
        <v>287703.92651916895</v>
      </c>
      <c r="H17" s="20">
        <f>'Gas Inputs - Gross'!H16*CHOOSE($M$2,1,$M17,$Q17)</f>
        <v>446027.01771771867</v>
      </c>
      <c r="I17" s="20">
        <f>'Gas Inputs - Gross'!I16*CHOOSE($M$2,1,$O17,$O17)</f>
        <v>0</v>
      </c>
      <c r="J17" s="20">
        <f>'Gas Inputs - Gross'!J16*CHOOSE($M$2,1,$O17,$O17)</f>
        <v>0</v>
      </c>
      <c r="K17" s="20">
        <f>'Gas Inputs - Gross'!K16*CHOOSE($M$2,1,$P17,$R17)</f>
        <v>33452.026328828899</v>
      </c>
      <c r="L17" s="114">
        <f>'Gas Inputs - Gross'!X16</f>
        <v>0.8</v>
      </c>
      <c r="M17" s="114">
        <f>'Gas Inputs - Gross'!Y16</f>
        <v>0</v>
      </c>
      <c r="N17" s="114">
        <f>'Gas Inputs - Gross'!Z16</f>
        <v>0</v>
      </c>
      <c r="O17" s="114">
        <f>'Gas Inputs - Gross'!AA16</f>
        <v>0</v>
      </c>
      <c r="P17" s="114">
        <f>'Gas Inputs - Gross'!AB16</f>
        <v>0</v>
      </c>
      <c r="Q17" s="114">
        <f>'Gas Inputs - Gross'!AC16</f>
        <v>0</v>
      </c>
      <c r="R17" s="114">
        <f>'Gas Inputs - Gross'!AD16</f>
        <v>0</v>
      </c>
      <c r="T17" s="32">
        <f t="shared" si="0"/>
        <v>2.6612586306632351</v>
      </c>
      <c r="U17" s="32">
        <f t="shared" si="1"/>
        <v>0.47628634456548896</v>
      </c>
      <c r="V17" s="32">
        <f t="shared" si="2"/>
        <v>0.9074446374138665</v>
      </c>
      <c r="W17" s="32">
        <f t="shared" si="3"/>
        <v>0.91033025907875076</v>
      </c>
      <c r="X17" s="32">
        <f t="shared" si="4"/>
        <v>1.5171300846345717</v>
      </c>
      <c r="Y17" s="119" t="str">
        <f>'Gas Inputs - Gross'!AF16</f>
        <v>Yes</v>
      </c>
    </row>
    <row r="18" spans="1:25" ht="14.45" customHeight="1" x14ac:dyDescent="0.25">
      <c r="A18" s="92" t="str">
        <f>IF('Gas Inputs - Gross'!A17="","",'Gas Inputs - Gross'!A17)</f>
        <v>Commercial New Construction***</v>
      </c>
      <c r="B18" s="20">
        <f>'Gas Inputs - Gross'!B17</f>
        <v>-433350.82</v>
      </c>
      <c r="C18" s="20">
        <f>'Gas Inputs - Gross'!C17</f>
        <v>326821</v>
      </c>
      <c r="D18" s="20">
        <f>'Gas Inputs - Gross'!D17*CHOOSE($M$2,1,N18,N18)</f>
        <v>326821</v>
      </c>
      <c r="E18" s="20">
        <f>'Gas Inputs - Gross'!E17*CHOOSE($M$2,1,$L18,$L18)</f>
        <v>0</v>
      </c>
      <c r="F18" s="20">
        <f>'Gas Inputs - Gross'!F17*CHOOSE($M$2,1,$M18,$Q18)</f>
        <v>1838151.8800549789</v>
      </c>
      <c r="G18" s="20">
        <f>'Gas Inputs - Gross'!G17*CHOOSE($M$2,1,$M18,$Q18)</f>
        <v>4755299.4805602897</v>
      </c>
      <c r="H18" s="20">
        <f>'Gas Inputs - Gross'!H17*CHOOSE($M$2,1,$M18,$Q18)</f>
        <v>7921786.8003370408</v>
      </c>
      <c r="I18" s="20">
        <f>'Gas Inputs - Gross'!I17*CHOOSE($M$2,1,$O18,$O18)</f>
        <v>0</v>
      </c>
      <c r="J18" s="20">
        <f>'Gas Inputs - Gross'!J17*CHOOSE($M$2,1,$O18,$O18)</f>
        <v>0</v>
      </c>
      <c r="K18" s="20">
        <f>'Gas Inputs - Gross'!K17*CHOOSE($M$2,1,$P18,$R18)</f>
        <v>594134.01002527808</v>
      </c>
      <c r="L18" s="114">
        <f>'Gas Inputs - Gross'!X17</f>
        <v>1.84</v>
      </c>
      <c r="M18" s="114">
        <f>'Gas Inputs - Gross'!Y17</f>
        <v>0</v>
      </c>
      <c r="N18" s="114">
        <f>'Gas Inputs - Gross'!Z17</f>
        <v>0</v>
      </c>
      <c r="O18" s="114">
        <f>'Gas Inputs - Gross'!AA17</f>
        <v>0</v>
      </c>
      <c r="P18" s="114">
        <f>'Gas Inputs - Gross'!AB17</f>
        <v>0</v>
      </c>
      <c r="Q18" s="114">
        <f>'Gas Inputs - Gross'!AC17</f>
        <v>0</v>
      </c>
      <c r="R18" s="114">
        <f>'Gas Inputs - Gross'!AD17</f>
        <v>0</v>
      </c>
      <c r="T18" s="32">
        <f t="shared" si="0"/>
        <v>6.6243383382799106</v>
      </c>
      <c r="U18" s="32">
        <f t="shared" si="1"/>
        <v>2.7461532110588318</v>
      </c>
      <c r="V18" s="32">
        <f t="shared" si="2"/>
        <v>-44.638200651801434</v>
      </c>
      <c r="W18" s="32">
        <f t="shared" si="3"/>
        <v>-44.638200651801434</v>
      </c>
      <c r="X18" s="32">
        <f t="shared" si="4"/>
        <v>-79.939314741753222</v>
      </c>
      <c r="Y18" s="119" t="str">
        <f>'Gas Inputs - Gross'!AF17</f>
        <v>Yes</v>
      </c>
    </row>
    <row r="19" spans="1:25" ht="14.45" customHeight="1" x14ac:dyDescent="0.25">
      <c r="A19" s="92" t="str">
        <f>IF('Gas Inputs - Gross'!A18="","",'Gas Inputs - Gross'!A18)</f>
        <v>Income Qualified Multifamily Housing</v>
      </c>
      <c r="B19" s="20">
        <f>'Gas Inputs - Gross'!B18</f>
        <v>56187.275502360062</v>
      </c>
      <c r="C19" s="20">
        <f>'Gas Inputs - Gross'!C18</f>
        <v>22424.080000000002</v>
      </c>
      <c r="D19" s="20">
        <f>'Gas Inputs - Gross'!D18*CHOOSE($M$2,1,N19,N19)</f>
        <v>22794.68</v>
      </c>
      <c r="E19" s="20">
        <f>'Gas Inputs - Gross'!E18*CHOOSE($M$2,1,$L19,$L19)</f>
        <v>0</v>
      </c>
      <c r="F19" s="20">
        <f>'Gas Inputs - Gross'!F18*CHOOSE($M$2,1,$M19,$Q19)</f>
        <v>13790.866502919494</v>
      </c>
      <c r="G19" s="20">
        <f>'Gas Inputs - Gross'!G18*CHOOSE($M$2,1,$M19,$Q19)</f>
        <v>15187.840542797225</v>
      </c>
      <c r="H19" s="20">
        <f>'Gas Inputs - Gross'!H18*CHOOSE($M$2,1,$M19,$Q19)</f>
        <v>21798.303390753106</v>
      </c>
      <c r="I19" s="20">
        <f>'Gas Inputs - Gross'!I18*CHOOSE($M$2,1,$O19,$O19)</f>
        <v>16750.762270616287</v>
      </c>
      <c r="J19" s="20">
        <f>'Gas Inputs - Gross'!J18*CHOOSE($M$2,1,$O19,$O19)</f>
        <v>20346.488177386051</v>
      </c>
      <c r="K19" s="20">
        <f>'Gas Inputs - Gross'!K18*CHOOSE($M$2,1,$P19,$R19)</f>
        <v>1634.8727543064829</v>
      </c>
      <c r="L19" s="114">
        <f>'Gas Inputs - Gross'!X18</f>
        <v>1</v>
      </c>
      <c r="M19" s="114">
        <f>'Gas Inputs - Gross'!Y18</f>
        <v>0</v>
      </c>
      <c r="N19" s="114">
        <f>'Gas Inputs - Gross'!Z18</f>
        <v>0</v>
      </c>
      <c r="O19" s="114">
        <f>'Gas Inputs - Gross'!AA18</f>
        <v>0</v>
      </c>
      <c r="P19" s="114">
        <f>'Gas Inputs - Gross'!AB18</f>
        <v>0</v>
      </c>
      <c r="Q19" s="114">
        <f>'Gas Inputs - Gross'!AC18</f>
        <v>0</v>
      </c>
      <c r="R19" s="114">
        <f>'Gas Inputs - Gross'!AD18</f>
        <v>0</v>
      </c>
      <c r="T19" s="32">
        <f t="shared" si="0"/>
        <v>2.3235995755823633</v>
      </c>
      <c r="U19" s="32">
        <f t="shared" si="1"/>
        <v>0.16436661600983407</v>
      </c>
      <c r="V19" s="32">
        <f t="shared" si="2"/>
        <v>0.19320161121431439</v>
      </c>
      <c r="W19" s="32">
        <f t="shared" si="3"/>
        <v>0.40437847620092354</v>
      </c>
      <c r="X19" s="32">
        <f t="shared" si="4"/>
        <v>0.55429957442795208</v>
      </c>
      <c r="Y19" s="119" t="str">
        <f>'Gas Inputs - Gross'!AF18</f>
        <v>No</v>
      </c>
    </row>
    <row r="20" spans="1:25" ht="14.45" customHeight="1" x14ac:dyDescent="0.25">
      <c r="A20" s="92" t="str">
        <f>IF('Gas Inputs - Gross'!A19="","",'Gas Inputs - Gross'!A19)</f>
        <v>Nonresidential Education</v>
      </c>
      <c r="B20" s="20">
        <f>'Gas Inputs - Gross'!B19</f>
        <v>0</v>
      </c>
      <c r="C20" s="20">
        <f>'Gas Inputs - Gross'!C19</f>
        <v>0</v>
      </c>
      <c r="D20" s="20">
        <f>'Gas Inputs - Gross'!D19*CHOOSE($M$2,1,N20,N20)</f>
        <v>0</v>
      </c>
      <c r="E20" s="20">
        <f>'Gas Inputs - Gross'!E19*CHOOSE($M$2,1,$L20,$L20)</f>
        <v>0</v>
      </c>
      <c r="F20" s="20">
        <f>'Gas Inputs - Gross'!F19*CHOOSE($M$2,1,$M20,$Q20)</f>
        <v>0</v>
      </c>
      <c r="G20" s="20">
        <f>'Gas Inputs - Gross'!G19*CHOOSE($M$2,1,$M20,$Q20)</f>
        <v>0</v>
      </c>
      <c r="H20" s="20">
        <f>'Gas Inputs - Gross'!H19*CHOOSE($M$2,1,$M20,$Q20)</f>
        <v>0</v>
      </c>
      <c r="I20" s="20">
        <f>'Gas Inputs - Gross'!I19*CHOOSE($M$2,1,$O20,$O20)</f>
        <v>0</v>
      </c>
      <c r="J20" s="20">
        <f>'Gas Inputs - Gross'!J19*CHOOSE($M$2,1,$O20,$O20)</f>
        <v>0</v>
      </c>
      <c r="K20" s="20">
        <f>'Gas Inputs - Gross'!K19*CHOOSE($M$2,1,$P20,$R20)</f>
        <v>0</v>
      </c>
      <c r="L20" s="114">
        <f>'Gas Inputs - Gross'!X19</f>
        <v>1</v>
      </c>
      <c r="M20" s="114">
        <f>'Gas Inputs - Gross'!Y19</f>
        <v>0</v>
      </c>
      <c r="N20" s="114">
        <f>'Gas Inputs - Gross'!Z19</f>
        <v>0</v>
      </c>
      <c r="O20" s="114">
        <f>'Gas Inputs - Gross'!AA19</f>
        <v>0</v>
      </c>
      <c r="P20" s="114">
        <f>'Gas Inputs - Gross'!AB19</f>
        <v>0</v>
      </c>
      <c r="Q20" s="114">
        <f>'Gas Inputs - Gross'!AC19</f>
        <v>0</v>
      </c>
      <c r="R20" s="114">
        <f>'Gas Inputs - Gross'!AD19</f>
        <v>0</v>
      </c>
      <c r="T20" s="32">
        <f t="shared" si="0"/>
        <v>0</v>
      </c>
      <c r="U20" s="32">
        <f t="shared" si="1"/>
        <v>0</v>
      </c>
      <c r="V20" s="32">
        <f t="shared" si="2"/>
        <v>0</v>
      </c>
      <c r="W20" s="32">
        <f t="shared" si="3"/>
        <v>0</v>
      </c>
      <c r="X20" s="32">
        <f t="shared" si="4"/>
        <v>0</v>
      </c>
      <c r="Y20" s="119" t="str">
        <f>'Gas Inputs - Gross'!AF19</f>
        <v>No</v>
      </c>
    </row>
    <row r="21" spans="1:25" ht="13.5" customHeight="1" x14ac:dyDescent="0.25">
      <c r="A21" s="92" t="str">
        <f>IF('Gas Inputs - Gross'!A20="","",'Gas Inputs - Gross'!A20)</f>
        <v>Trees</v>
      </c>
      <c r="B21" s="20">
        <f>'Gas Inputs - Gross'!B20</f>
        <v>7770.880000000001</v>
      </c>
      <c r="C21" s="20">
        <f>'Gas Inputs - Gross'!C20</f>
        <v>25873.8</v>
      </c>
      <c r="D21" s="20">
        <f>'Gas Inputs - Gross'!D20*CHOOSE($M$2,1,N21,N21)</f>
        <v>25873.8</v>
      </c>
      <c r="E21" s="20">
        <f>'Gas Inputs - Gross'!E20*CHOOSE($M$2,1,$L21,$L21)</f>
        <v>0</v>
      </c>
      <c r="F21" s="20">
        <f>'Gas Inputs - Gross'!F20*CHOOSE($M$2,1,$M21,$Q21)</f>
        <v>0</v>
      </c>
      <c r="G21" s="20">
        <f>'Gas Inputs - Gross'!G20*CHOOSE($M$2,1,$M21,$Q21)</f>
        <v>0</v>
      </c>
      <c r="H21" s="20">
        <f>'Gas Inputs - Gross'!H20*CHOOSE($M$2,1,$M21,$Q21)</f>
        <v>0</v>
      </c>
      <c r="I21" s="20">
        <f>'Gas Inputs - Gross'!I20*CHOOSE($M$2,1,$O21,$O21)</f>
        <v>0</v>
      </c>
      <c r="J21" s="20">
        <f>'Gas Inputs - Gross'!J20*CHOOSE($M$2,1,$O21,$O21)</f>
        <v>0</v>
      </c>
      <c r="K21" s="20">
        <f>'Gas Inputs - Gross'!K20*CHOOSE($M$2,1,$P21,$R21)</f>
        <v>0</v>
      </c>
      <c r="L21" s="114">
        <f>'Gas Inputs - Gross'!X20</f>
        <v>1</v>
      </c>
      <c r="M21" s="114">
        <f>'Gas Inputs - Gross'!Y20</f>
        <v>0</v>
      </c>
      <c r="N21" s="114">
        <f>'Gas Inputs - Gross'!Z20</f>
        <v>0</v>
      </c>
      <c r="O21" s="114">
        <f>'Gas Inputs - Gross'!AA20</f>
        <v>0</v>
      </c>
      <c r="P21" s="114">
        <f>'Gas Inputs - Gross'!AB20</f>
        <v>0</v>
      </c>
      <c r="Q21" s="114">
        <f>'Gas Inputs - Gross'!AC20</f>
        <v>0</v>
      </c>
      <c r="R21" s="114">
        <f>'Gas Inputs - Gross'!AD20</f>
        <v>0</v>
      </c>
      <c r="T21" s="32">
        <f t="shared" si="0"/>
        <v>1</v>
      </c>
      <c r="U21" s="32">
        <f t="shared" si="1"/>
        <v>0</v>
      </c>
      <c r="V21" s="32">
        <f t="shared" si="2"/>
        <v>0</v>
      </c>
      <c r="W21" s="32">
        <f t="shared" si="3"/>
        <v>0</v>
      </c>
      <c r="X21" s="32">
        <f t="shared" si="4"/>
        <v>0</v>
      </c>
      <c r="Y21" s="119" t="str">
        <f>'Gas Inputs - Gross'!AF20</f>
        <v>No</v>
      </c>
    </row>
    <row r="22" spans="1:25" ht="14.45" customHeight="1" x14ac:dyDescent="0.25">
      <c r="A22" s="92" t="str">
        <f>IF('Gas Inputs - Gross'!A21="","",'Gas Inputs - Gross'!A21)</f>
        <v>Assessments</v>
      </c>
      <c r="B22" s="20">
        <f>'Gas Inputs - Gross'!B21</f>
        <v>460397.77</v>
      </c>
      <c r="C22" s="20">
        <f>'Gas Inputs - Gross'!C21</f>
        <v>0</v>
      </c>
      <c r="D22" s="20">
        <f>'Gas Inputs - Gross'!D21*CHOOSE($M$2,1,N22,N22)</f>
        <v>0</v>
      </c>
      <c r="E22" s="20">
        <f>'Gas Inputs - Gross'!E21*CHOOSE($M$2,1,$L22,$L22)</f>
        <v>0</v>
      </c>
      <c r="F22" s="20">
        <f>'Gas Inputs - Gross'!F21*CHOOSE($M$2,1,$M22,$Q22)</f>
        <v>0</v>
      </c>
      <c r="G22" s="20">
        <f>'Gas Inputs - Gross'!G21*CHOOSE($M$2,1,$M22,$Q22)</f>
        <v>0</v>
      </c>
      <c r="H22" s="20">
        <f>'Gas Inputs - Gross'!H21*CHOOSE($M$2,1,$M22,$Q22)</f>
        <v>0</v>
      </c>
      <c r="I22" s="20">
        <f>'Gas Inputs - Gross'!I21*CHOOSE($M$2,1,$O22,$O22)</f>
        <v>0</v>
      </c>
      <c r="J22" s="20">
        <f>'Gas Inputs - Gross'!J21*CHOOSE($M$2,1,$O22,$O22)</f>
        <v>0</v>
      </c>
      <c r="K22" s="20">
        <f>'Gas Inputs - Gross'!K21*CHOOSE($M$2,1,$P22,$R22)</f>
        <v>0</v>
      </c>
      <c r="L22" s="114">
        <f>'Gas Inputs - Gross'!X21</f>
        <v>1</v>
      </c>
      <c r="M22" s="114">
        <f>'Gas Inputs - Gross'!Y21</f>
        <v>0</v>
      </c>
      <c r="N22" s="114">
        <f>'Gas Inputs - Gross'!Z21</f>
        <v>0</v>
      </c>
      <c r="O22" s="114">
        <f>'Gas Inputs - Gross'!AA21</f>
        <v>0</v>
      </c>
      <c r="P22" s="114">
        <f>'Gas Inputs - Gross'!AB21</f>
        <v>0</v>
      </c>
      <c r="Q22" s="114">
        <f>'Gas Inputs - Gross'!AC21</f>
        <v>0</v>
      </c>
      <c r="R22" s="114">
        <f>'Gas Inputs - Gross'!AD21</f>
        <v>0</v>
      </c>
      <c r="T22" s="32">
        <f t="shared" si="0"/>
        <v>0</v>
      </c>
      <c r="U22" s="32">
        <f t="shared" si="1"/>
        <v>0</v>
      </c>
      <c r="V22" s="32">
        <f t="shared" si="2"/>
        <v>0</v>
      </c>
      <c r="W22" s="32">
        <f t="shared" si="3"/>
        <v>0</v>
      </c>
      <c r="X22" s="32">
        <f t="shared" si="4"/>
        <v>0</v>
      </c>
      <c r="Y22" s="119" t="str">
        <f>'Gas Inputs - Gross'!AF21</f>
        <v>No</v>
      </c>
    </row>
    <row r="23" spans="1:25" ht="14.45" hidden="1" customHeight="1" x14ac:dyDescent="0.25">
      <c r="A23" s="92" t="s">
        <v>100</v>
      </c>
      <c r="B23" s="20">
        <f>B10+B12+B15+B17+B18</f>
        <v>235643.25520365586</v>
      </c>
      <c r="C23" s="20">
        <f t="shared" ref="C23:K23" si="15">C10+C12+C15+C17+C18</f>
        <v>2615376.2100000326</v>
      </c>
      <c r="D23" s="20">
        <f t="shared" si="15"/>
        <v>10037011.596481828</v>
      </c>
      <c r="E23" s="20">
        <f t="shared" si="15"/>
        <v>0</v>
      </c>
      <c r="F23" s="20">
        <f t="shared" si="15"/>
        <v>7748214.4422751078</v>
      </c>
      <c r="G23" s="20">
        <f t="shared" si="15"/>
        <v>11778825.492805347</v>
      </c>
      <c r="H23" s="20">
        <f t="shared" si="15"/>
        <v>18553239.843337864</v>
      </c>
      <c r="I23" s="20">
        <f t="shared" si="15"/>
        <v>865947.60387390049</v>
      </c>
      <c r="J23" s="20">
        <f t="shared" si="15"/>
        <v>1030796.7168679582</v>
      </c>
      <c r="K23" s="20">
        <f t="shared" si="15"/>
        <v>1391492.9882503396</v>
      </c>
      <c r="L23" s="114" t="str">
        <f>'Gas Inputs - Gross'!X22</f>
        <v/>
      </c>
      <c r="M23" s="114" t="str">
        <f>'Gas Inputs - Gross'!Y22</f>
        <v/>
      </c>
      <c r="N23" s="114" t="str">
        <f>'Gas Inputs - Gross'!Z22</f>
        <v/>
      </c>
      <c r="O23" s="114" t="str">
        <f>'Gas Inputs - Gross'!AA22</f>
        <v/>
      </c>
      <c r="P23" s="114" t="str">
        <f>'Gas Inputs - Gross'!AB22</f>
        <v/>
      </c>
      <c r="Q23" s="114" t="str">
        <f>'Gas Inputs - Gross'!AC22</f>
        <v/>
      </c>
      <c r="R23" s="114" t="str">
        <f>'Gas Inputs - Gross'!AD22</f>
        <v/>
      </c>
      <c r="T23" s="32">
        <f t="shared" si="0"/>
        <v>1.1188129203801278</v>
      </c>
      <c r="U23" s="32">
        <f t="shared" si="1"/>
        <v>1.1112902682989412</v>
      </c>
      <c r="V23" s="32">
        <f t="shared" si="2"/>
        <v>4.1314433789612233</v>
      </c>
      <c r="W23" s="32">
        <f t="shared" si="3"/>
        <v>1.230915793360327</v>
      </c>
      <c r="X23" s="32">
        <f t="shared" si="4"/>
        <v>2.0418801031765033</v>
      </c>
      <c r="Y23" s="119" t="str">
        <f>'Gas Inputs - Gross'!AF22</f>
        <v/>
      </c>
    </row>
    <row r="24" spans="1:25" ht="14.45" customHeight="1" x14ac:dyDescent="0.25">
      <c r="A24" s="127" t="s">
        <v>15</v>
      </c>
      <c r="B24" s="124">
        <f>SUM(B10:B22)-B12-B16</f>
        <v>882289.12934059778</v>
      </c>
      <c r="C24" s="124">
        <f t="shared" ref="C24:K24" si="16">SUM(C10:C22)-C12-C16</f>
        <v>3552544.2700000321</v>
      </c>
      <c r="D24" s="124">
        <f t="shared" si="16"/>
        <v>10974550.256481828</v>
      </c>
      <c r="E24" s="124">
        <f t="shared" si="16"/>
        <v>0</v>
      </c>
      <c r="F24" s="124">
        <f t="shared" si="16"/>
        <v>7690181.2183519639</v>
      </c>
      <c r="G24" s="124">
        <f t="shared" si="16"/>
        <v>11744526.100033505</v>
      </c>
      <c r="H24" s="124">
        <f t="shared" si="16"/>
        <v>18506095.576131377</v>
      </c>
      <c r="I24" s="124">
        <f t="shared" si="16"/>
        <v>882698.36614451685</v>
      </c>
      <c r="J24" s="124">
        <f t="shared" si="16"/>
        <v>1051143.2050453443</v>
      </c>
      <c r="K24" s="124">
        <f t="shared" si="16"/>
        <v>1387957.1682098533</v>
      </c>
      <c r="L24" s="114" t="str">
        <f>'Gas Inputs - Gross'!X23</f>
        <v/>
      </c>
      <c r="M24" s="114" t="str">
        <f>'Gas Inputs - Gross'!Y23</f>
        <v/>
      </c>
      <c r="N24" s="114" t="str">
        <f>'Gas Inputs - Gross'!Z23</f>
        <v/>
      </c>
      <c r="O24" s="114" t="str">
        <f>'Gas Inputs - Gross'!AA23</f>
        <v/>
      </c>
      <c r="P24" s="114" t="str">
        <f>'Gas Inputs - Gross'!AB23</f>
        <v/>
      </c>
      <c r="Q24" s="114" t="str">
        <f>'Gas Inputs - Gross'!AC23</f>
        <v/>
      </c>
      <c r="R24" s="114" t="str">
        <f>'Gas Inputs - Gross'!AD23</f>
        <v/>
      </c>
      <c r="T24" s="32">
        <f t="shared" si="0"/>
        <v>1.1048674953522539</v>
      </c>
      <c r="U24" s="32">
        <f t="shared" si="1"/>
        <v>0.96861954152996343</v>
      </c>
      <c r="V24" s="32">
        <f t="shared" si="2"/>
        <v>2.6482451633424784</v>
      </c>
      <c r="W24" s="32">
        <f t="shared" si="3"/>
        <v>1.064973898632444</v>
      </c>
      <c r="X24" s="32">
        <f t="shared" si="4"/>
        <v>1.7665075209192227</v>
      </c>
      <c r="Y24" s="119" t="str">
        <f>'Gas Inputs - Gross'!AF23</f>
        <v/>
      </c>
    </row>
    <row r="25" spans="1:25" ht="14.45" customHeight="1" x14ac:dyDescent="0.25">
      <c r="A25" s="92" t="str">
        <f>IF('Gas Inputs - Gross'!A24="","",'Gas Inputs - Gross'!A24)</f>
        <v/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114" t="str">
        <f>'Gas Inputs - Gross'!X24</f>
        <v/>
      </c>
      <c r="M25" s="114" t="str">
        <f>'Gas Inputs - Gross'!Y24</f>
        <v/>
      </c>
      <c r="N25" s="114" t="str">
        <f>'Gas Inputs - Gross'!Z24</f>
        <v/>
      </c>
      <c r="O25" s="114" t="str">
        <f>'Gas Inputs - Gross'!AA24</f>
        <v/>
      </c>
      <c r="P25" s="114" t="str">
        <f>'Gas Inputs - Gross'!AB24</f>
        <v/>
      </c>
      <c r="Q25" s="114" t="str">
        <f>'Gas Inputs - Gross'!AC24</f>
        <v/>
      </c>
      <c r="R25" s="114" t="str">
        <f>'Gas Inputs - Gross'!AD24</f>
        <v/>
      </c>
      <c r="T25" s="32">
        <f t="shared" si="0"/>
        <v>0</v>
      </c>
      <c r="U25" s="32">
        <f t="shared" si="1"/>
        <v>0</v>
      </c>
      <c r="V25" s="32">
        <f t="shared" si="2"/>
        <v>0</v>
      </c>
      <c r="W25" s="32">
        <f t="shared" si="3"/>
        <v>0</v>
      </c>
      <c r="X25" s="32">
        <f t="shared" si="4"/>
        <v>0</v>
      </c>
      <c r="Y25" s="119" t="str">
        <f>'Gas Inputs - Gross'!AF24</f>
        <v/>
      </c>
    </row>
    <row r="26" spans="1:25" ht="14.45" customHeight="1" x14ac:dyDescent="0.25">
      <c r="A26" s="92" t="str">
        <f>IF('Gas Inputs - Gross'!A25="","",'Gas Inputs - Gross'!A25)</f>
        <v>* Program includes Kits only; Online Assessment is excluded from cost effectiveness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114" t="str">
        <f>'Gas Inputs - Gross'!X25</f>
        <v/>
      </c>
      <c r="M26" s="114" t="str">
        <f>'Gas Inputs - Gross'!Y25</f>
        <v/>
      </c>
      <c r="N26" s="114" t="str">
        <f>'Gas Inputs - Gross'!Z25</f>
        <v/>
      </c>
      <c r="O26" s="114" t="str">
        <f>'Gas Inputs - Gross'!AA25</f>
        <v/>
      </c>
      <c r="P26" s="114" t="str">
        <f>'Gas Inputs - Gross'!AB25</f>
        <v/>
      </c>
      <c r="Q26" s="114" t="str">
        <f>'Gas Inputs - Gross'!AC25</f>
        <v/>
      </c>
      <c r="R26" s="114" t="str">
        <f>'Gas Inputs - Gross'!AD25</f>
        <v/>
      </c>
      <c r="T26" s="32">
        <f t="shared" si="0"/>
        <v>0</v>
      </c>
      <c r="U26" s="32">
        <f t="shared" si="1"/>
        <v>0</v>
      </c>
      <c r="V26" s="32">
        <f t="shared" si="2"/>
        <v>0</v>
      </c>
      <c r="W26" s="32">
        <f t="shared" si="3"/>
        <v>0</v>
      </c>
      <c r="X26" s="32">
        <f t="shared" si="4"/>
        <v>0</v>
      </c>
      <c r="Y26" s="119" t="str">
        <f>'Gas Inputs - Gross'!AF25</f>
        <v/>
      </c>
    </row>
    <row r="27" spans="1:25" ht="14.45" customHeight="1" x14ac:dyDescent="0.25">
      <c r="A27" s="92" t="str">
        <f>IF('Gas Inputs - Gross'!A26="","",'Gas Inputs - Gross'!A26)</f>
        <v>** Program is shown for demonstration only and not included in totals or cost effectiveness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114" t="str">
        <f>'Gas Inputs - Gross'!X26</f>
        <v/>
      </c>
      <c r="M27" s="114" t="str">
        <f>'Gas Inputs - Gross'!Y26</f>
        <v/>
      </c>
      <c r="N27" s="114" t="str">
        <f>'Gas Inputs - Gross'!Z26</f>
        <v/>
      </c>
      <c r="O27" s="114" t="str">
        <f>'Gas Inputs - Gross'!AA26</f>
        <v/>
      </c>
      <c r="P27" s="114" t="str">
        <f>'Gas Inputs - Gross'!AB26</f>
        <v/>
      </c>
      <c r="Q27" s="114" t="str">
        <f>'Gas Inputs - Gross'!AC26</f>
        <v/>
      </c>
      <c r="R27" s="114" t="str">
        <f>'Gas Inputs - Gross'!AD26</f>
        <v/>
      </c>
      <c r="T27" s="32">
        <f t="shared" si="0"/>
        <v>0</v>
      </c>
      <c r="U27" s="32">
        <f t="shared" si="1"/>
        <v>0</v>
      </c>
      <c r="V27" s="32">
        <f t="shared" si="2"/>
        <v>0</v>
      </c>
      <c r="W27" s="32">
        <f t="shared" si="3"/>
        <v>0</v>
      </c>
      <c r="X27" s="32">
        <f t="shared" si="4"/>
        <v>0</v>
      </c>
      <c r="Y27" s="119" t="str">
        <f>'Gas Inputs - Gross'!AF26</f>
        <v/>
      </c>
    </row>
    <row r="28" spans="1:25" ht="14.45" customHeight="1" x14ac:dyDescent="0.25">
      <c r="A28" s="92" t="str">
        <f>IF('Gas Inputs - Gross'!A27="","",'Gas Inputs - Gross'!A27)</f>
        <v>*** Program results are related to prior-plan accruals -gas only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114" t="str">
        <f>'Gas Inputs - Gross'!X27</f>
        <v/>
      </c>
      <c r="M28" s="114" t="str">
        <f>'Gas Inputs - Gross'!Y27</f>
        <v/>
      </c>
      <c r="N28" s="114" t="str">
        <f>'Gas Inputs - Gross'!Z27</f>
        <v/>
      </c>
      <c r="O28" s="114" t="str">
        <f>'Gas Inputs - Gross'!AA27</f>
        <v/>
      </c>
      <c r="P28" s="114" t="str">
        <f>'Gas Inputs - Gross'!AB27</f>
        <v/>
      </c>
      <c r="Q28" s="114" t="str">
        <f>'Gas Inputs - Gross'!AC27</f>
        <v/>
      </c>
      <c r="R28" s="114" t="str">
        <f>'Gas Inputs - Gross'!AD27</f>
        <v/>
      </c>
      <c r="T28" s="32">
        <f t="shared" si="0"/>
        <v>0</v>
      </c>
      <c r="U28" s="32">
        <f t="shared" si="1"/>
        <v>0</v>
      </c>
      <c r="V28" s="32">
        <f t="shared" si="2"/>
        <v>0</v>
      </c>
      <c r="W28" s="32">
        <f t="shared" si="3"/>
        <v>0</v>
      </c>
      <c r="X28" s="32">
        <f t="shared" si="4"/>
        <v>0</v>
      </c>
      <c r="Y28" s="119" t="str">
        <f>'Gas Inputs - Gross'!AF27</f>
        <v/>
      </c>
    </row>
    <row r="29" spans="1:25" ht="14.45" customHeight="1" x14ac:dyDescent="0.25">
      <c r="A29" s="92" t="str">
        <f>IF('Gas Inputs - Gross'!A38="","",'Gas Inputs - Gross'!A38)</f>
        <v/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114" t="str">
        <f>'Gas Inputs - Gross'!X38</f>
        <v/>
      </c>
      <c r="M29" s="114" t="str">
        <f>'Gas Inputs - Gross'!Y38</f>
        <v/>
      </c>
      <c r="N29" s="114" t="str">
        <f>'Gas Inputs - Gross'!Z38</f>
        <v/>
      </c>
      <c r="O29" s="114" t="str">
        <f>'Gas Inputs - Gross'!AA38</f>
        <v/>
      </c>
      <c r="P29" s="114" t="str">
        <f>'Gas Inputs - Gross'!AB38</f>
        <v/>
      </c>
      <c r="Q29" s="114" t="str">
        <f>'Gas Inputs - Gross'!AC38</f>
        <v/>
      </c>
      <c r="R29" s="114" t="str">
        <f>'Gas Inputs - Gross'!AD38</f>
        <v/>
      </c>
      <c r="T29" s="32">
        <f t="shared" si="0"/>
        <v>0</v>
      </c>
      <c r="U29" s="32">
        <f t="shared" si="1"/>
        <v>0</v>
      </c>
      <c r="V29" s="32">
        <f t="shared" si="2"/>
        <v>0</v>
      </c>
      <c r="W29" s="32">
        <f t="shared" si="3"/>
        <v>0</v>
      </c>
      <c r="X29" s="32">
        <f t="shared" si="4"/>
        <v>0</v>
      </c>
      <c r="Y29" s="119" t="str">
        <f>'Gas Inputs - Gross'!AF38</f>
        <v/>
      </c>
    </row>
    <row r="30" spans="1:25" ht="14.45" customHeight="1" x14ac:dyDescent="0.25">
      <c r="A30" s="92" t="str">
        <f>IF('Gas Inputs - Gross'!A39="","",'Gas Inputs - Gross'!A39)</f>
        <v/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114" t="str">
        <f>'Gas Inputs - Gross'!X39</f>
        <v/>
      </c>
      <c r="M30" s="114" t="str">
        <f>'Gas Inputs - Gross'!Y39</f>
        <v/>
      </c>
      <c r="N30" s="114" t="str">
        <f>'Gas Inputs - Gross'!Z39</f>
        <v/>
      </c>
      <c r="O30" s="114" t="str">
        <f>'Gas Inputs - Gross'!AA39</f>
        <v/>
      </c>
      <c r="P30" s="114" t="str">
        <f>'Gas Inputs - Gross'!AB39</f>
        <v/>
      </c>
      <c r="Q30" s="114" t="str">
        <f>'Gas Inputs - Gross'!AC39</f>
        <v/>
      </c>
      <c r="R30" s="114" t="str">
        <f>'Gas Inputs - Gross'!AD39</f>
        <v/>
      </c>
      <c r="T30" s="32">
        <f t="shared" si="0"/>
        <v>0</v>
      </c>
      <c r="U30" s="32">
        <f t="shared" si="1"/>
        <v>0</v>
      </c>
      <c r="V30" s="32">
        <f t="shared" si="2"/>
        <v>0</v>
      </c>
      <c r="W30" s="32">
        <f t="shared" si="3"/>
        <v>0</v>
      </c>
      <c r="X30" s="32">
        <f t="shared" si="4"/>
        <v>0</v>
      </c>
      <c r="Y30" s="119" t="str">
        <f>'Gas Inputs - Gross'!AF39</f>
        <v/>
      </c>
    </row>
    <row r="31" spans="1:25" ht="14.45" customHeight="1" x14ac:dyDescent="0.25">
      <c r="A31" s="92" t="str">
        <f>IF('Gas Inputs - Gross'!A40="","",'Gas Inputs - Gross'!A40)</f>
        <v/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114" t="str">
        <f>'Gas Inputs - Gross'!X40</f>
        <v/>
      </c>
      <c r="M31" s="114" t="str">
        <f>'Gas Inputs - Gross'!Y40</f>
        <v/>
      </c>
      <c r="N31" s="114" t="str">
        <f>'Gas Inputs - Gross'!Z40</f>
        <v/>
      </c>
      <c r="O31" s="114" t="str">
        <f>'Gas Inputs - Gross'!AA40</f>
        <v/>
      </c>
      <c r="P31" s="114" t="str">
        <f>'Gas Inputs - Gross'!AB40</f>
        <v/>
      </c>
      <c r="Q31" s="114" t="str">
        <f>'Gas Inputs - Gross'!AC40</f>
        <v/>
      </c>
      <c r="R31" s="114" t="str">
        <f>'Gas Inputs - Gross'!AD40</f>
        <v/>
      </c>
      <c r="T31" s="32">
        <f t="shared" si="0"/>
        <v>0</v>
      </c>
      <c r="U31" s="32">
        <f t="shared" si="1"/>
        <v>0</v>
      </c>
      <c r="V31" s="32">
        <f t="shared" si="2"/>
        <v>0</v>
      </c>
      <c r="W31" s="32">
        <f t="shared" si="3"/>
        <v>0</v>
      </c>
      <c r="X31" s="32">
        <f t="shared" si="4"/>
        <v>0</v>
      </c>
      <c r="Y31" s="119" t="str">
        <f>'Gas Inputs - Gross'!AF40</f>
        <v/>
      </c>
    </row>
    <row r="32" spans="1:25" ht="14.45" customHeight="1" x14ac:dyDescent="0.25">
      <c r="A32" s="92" t="str">
        <f>IF('Gas Inputs - Gross'!A41="","",'Gas Inputs - Gross'!A41)</f>
        <v/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114" t="str">
        <f>'Gas Inputs - Gross'!X41</f>
        <v/>
      </c>
      <c r="M32" s="114" t="str">
        <f>'Gas Inputs - Gross'!Y41</f>
        <v/>
      </c>
      <c r="N32" s="114" t="str">
        <f>'Gas Inputs - Gross'!Z41</f>
        <v/>
      </c>
      <c r="O32" s="114" t="str">
        <f>'Gas Inputs - Gross'!AA41</f>
        <v/>
      </c>
      <c r="P32" s="114" t="str">
        <f>'Gas Inputs - Gross'!AB41</f>
        <v/>
      </c>
      <c r="Q32" s="114" t="str">
        <f>'Gas Inputs - Gross'!AC41</f>
        <v/>
      </c>
      <c r="R32" s="114" t="str">
        <f>'Gas Inputs - Gross'!AD41</f>
        <v/>
      </c>
      <c r="T32" s="32">
        <f t="shared" si="0"/>
        <v>0</v>
      </c>
      <c r="U32" s="32">
        <f t="shared" si="1"/>
        <v>0</v>
      </c>
      <c r="V32" s="32">
        <f t="shared" si="2"/>
        <v>0</v>
      </c>
      <c r="W32" s="32">
        <f t="shared" si="3"/>
        <v>0</v>
      </c>
      <c r="X32" s="32">
        <f t="shared" si="4"/>
        <v>0</v>
      </c>
      <c r="Y32" s="119" t="str">
        <f>'Gas Inputs - Gross'!AF41</f>
        <v/>
      </c>
    </row>
    <row r="33" spans="1:25" ht="14.45" customHeight="1" x14ac:dyDescent="0.25">
      <c r="A33" s="92" t="str">
        <f>IF('Gas Inputs - Gross'!A42="","",'Gas Inputs - Gross'!A42)</f>
        <v/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114" t="str">
        <f>'Gas Inputs - Gross'!X42</f>
        <v/>
      </c>
      <c r="M33" s="114" t="str">
        <f>'Gas Inputs - Gross'!Y42</f>
        <v/>
      </c>
      <c r="N33" s="114" t="str">
        <f>'Gas Inputs - Gross'!Z42</f>
        <v/>
      </c>
      <c r="O33" s="114" t="str">
        <f>'Gas Inputs - Gross'!AA42</f>
        <v/>
      </c>
      <c r="P33" s="114" t="str">
        <f>'Gas Inputs - Gross'!AB42</f>
        <v/>
      </c>
      <c r="Q33" s="114" t="str">
        <f>'Gas Inputs - Gross'!AC42</f>
        <v/>
      </c>
      <c r="R33" s="114" t="str">
        <f>'Gas Inputs - Gross'!AD42</f>
        <v/>
      </c>
      <c r="T33" s="32">
        <f t="shared" si="0"/>
        <v>0</v>
      </c>
      <c r="U33" s="32">
        <f t="shared" si="1"/>
        <v>0</v>
      </c>
      <c r="V33" s="32">
        <f t="shared" si="2"/>
        <v>0</v>
      </c>
      <c r="W33" s="32">
        <f t="shared" si="3"/>
        <v>0</v>
      </c>
      <c r="X33" s="32">
        <f t="shared" si="4"/>
        <v>0</v>
      </c>
      <c r="Y33" s="119" t="str">
        <f>'Gas Inputs - Gross'!AF42</f>
        <v/>
      </c>
    </row>
    <row r="34" spans="1:25" ht="14.45" customHeight="1" x14ac:dyDescent="0.25">
      <c r="A34" s="92" t="str">
        <f>IF('Gas Inputs - Gross'!A43="","",'Gas Inputs - Gross'!A43)</f>
        <v/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114" t="str">
        <f>'Gas Inputs - Gross'!X43</f>
        <v/>
      </c>
      <c r="M34" s="114" t="str">
        <f>'Gas Inputs - Gross'!Y43</f>
        <v/>
      </c>
      <c r="N34" s="114" t="str">
        <f>'Gas Inputs - Gross'!Z43</f>
        <v/>
      </c>
      <c r="O34" s="114" t="str">
        <f>'Gas Inputs - Gross'!AA43</f>
        <v/>
      </c>
      <c r="P34" s="114" t="str">
        <f>'Gas Inputs - Gross'!AB43</f>
        <v/>
      </c>
      <c r="Q34" s="114" t="str">
        <f>'Gas Inputs - Gross'!AC43</f>
        <v/>
      </c>
      <c r="R34" s="114" t="str">
        <f>'Gas Inputs - Gross'!AD43</f>
        <v/>
      </c>
      <c r="T34" s="32">
        <f t="shared" si="0"/>
        <v>0</v>
      </c>
      <c r="U34" s="32">
        <f t="shared" si="1"/>
        <v>0</v>
      </c>
      <c r="V34" s="32">
        <f t="shared" si="2"/>
        <v>0</v>
      </c>
      <c r="W34" s="32">
        <f t="shared" si="3"/>
        <v>0</v>
      </c>
      <c r="X34" s="32">
        <f t="shared" si="4"/>
        <v>0</v>
      </c>
      <c r="Y34" s="119" t="str">
        <f>'Gas Inputs - Gross'!AF43</f>
        <v/>
      </c>
    </row>
    <row r="35" spans="1:25" ht="14.45" customHeight="1" x14ac:dyDescent="0.25">
      <c r="A35" s="92" t="str">
        <f>IF('Gas Inputs - Gross'!A44="","",'Gas Inputs - Gross'!A44)</f>
        <v/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114" t="str">
        <f>'Gas Inputs - Gross'!X44</f>
        <v/>
      </c>
      <c r="M35" s="114" t="str">
        <f>'Gas Inputs - Gross'!Y44</f>
        <v/>
      </c>
      <c r="N35" s="114" t="str">
        <f>'Gas Inputs - Gross'!Z44</f>
        <v/>
      </c>
      <c r="O35" s="114" t="str">
        <f>'Gas Inputs - Gross'!AA44</f>
        <v/>
      </c>
      <c r="P35" s="114" t="str">
        <f>'Gas Inputs - Gross'!AB44</f>
        <v/>
      </c>
      <c r="Q35" s="114" t="str">
        <f>'Gas Inputs - Gross'!AC44</f>
        <v/>
      </c>
      <c r="R35" s="114" t="str">
        <f>'Gas Inputs - Gross'!AD44</f>
        <v/>
      </c>
      <c r="T35" s="32">
        <f t="shared" si="0"/>
        <v>0</v>
      </c>
      <c r="U35" s="32">
        <f t="shared" si="1"/>
        <v>0</v>
      </c>
      <c r="V35" s="32">
        <f t="shared" si="2"/>
        <v>0</v>
      </c>
      <c r="W35" s="32">
        <f t="shared" si="3"/>
        <v>0</v>
      </c>
      <c r="X35" s="32">
        <f t="shared" si="4"/>
        <v>0</v>
      </c>
      <c r="Y35" s="119" t="str">
        <f>'Gas Inputs - Gross'!AF44</f>
        <v/>
      </c>
    </row>
    <row r="36" spans="1:25" ht="14.45" customHeight="1" x14ac:dyDescent="0.25">
      <c r="A36" s="92" t="str">
        <f>IF('Gas Inputs - Gross'!A45="","",'Gas Inputs - Gross'!A45)</f>
        <v/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114" t="str">
        <f>'Gas Inputs - Gross'!X45</f>
        <v/>
      </c>
      <c r="M36" s="114" t="str">
        <f>'Gas Inputs - Gross'!Y45</f>
        <v/>
      </c>
      <c r="N36" s="114" t="str">
        <f>'Gas Inputs - Gross'!Z45</f>
        <v/>
      </c>
      <c r="O36" s="114" t="str">
        <f>'Gas Inputs - Gross'!AA45</f>
        <v/>
      </c>
      <c r="P36" s="114" t="str">
        <f>'Gas Inputs - Gross'!AB45</f>
        <v/>
      </c>
      <c r="Q36" s="114" t="str">
        <f>'Gas Inputs - Gross'!AC45</f>
        <v/>
      </c>
      <c r="R36" s="114" t="str">
        <f>'Gas Inputs - Gross'!AD45</f>
        <v/>
      </c>
      <c r="T36" s="32">
        <f t="shared" si="0"/>
        <v>0</v>
      </c>
      <c r="U36" s="32">
        <f t="shared" si="1"/>
        <v>0</v>
      </c>
      <c r="V36" s="32">
        <f t="shared" si="2"/>
        <v>0</v>
      </c>
      <c r="W36" s="32">
        <f t="shared" si="3"/>
        <v>0</v>
      </c>
      <c r="X36" s="32">
        <f t="shared" si="4"/>
        <v>0</v>
      </c>
      <c r="Y36" s="119" t="str">
        <f>'Gas Inputs - Gross'!AF45</f>
        <v/>
      </c>
    </row>
    <row r="37" spans="1:25" ht="14.45" customHeight="1" x14ac:dyDescent="0.25">
      <c r="A37" s="92" t="str">
        <f>IF('Gas Inputs - Gross'!A46="","",'Gas Inputs - Gross'!A46)</f>
        <v/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114" t="str">
        <f>'Gas Inputs - Gross'!X46</f>
        <v/>
      </c>
      <c r="M37" s="114" t="str">
        <f>'Gas Inputs - Gross'!Y46</f>
        <v/>
      </c>
      <c r="N37" s="114" t="str">
        <f>'Gas Inputs - Gross'!Z46</f>
        <v/>
      </c>
      <c r="O37" s="114" t="str">
        <f>'Gas Inputs - Gross'!AA46</f>
        <v/>
      </c>
      <c r="P37" s="114" t="str">
        <f>'Gas Inputs - Gross'!AB46</f>
        <v/>
      </c>
      <c r="Q37" s="114" t="str">
        <f>'Gas Inputs - Gross'!AC46</f>
        <v/>
      </c>
      <c r="R37" s="114" t="str">
        <f>'Gas Inputs - Gross'!AD46</f>
        <v/>
      </c>
      <c r="T37" s="32">
        <f t="shared" si="0"/>
        <v>0</v>
      </c>
      <c r="U37" s="32">
        <f t="shared" si="1"/>
        <v>0</v>
      </c>
      <c r="V37" s="32">
        <f t="shared" si="2"/>
        <v>0</v>
      </c>
      <c r="W37" s="32">
        <f t="shared" si="3"/>
        <v>0</v>
      </c>
      <c r="X37" s="32">
        <f t="shared" si="4"/>
        <v>0</v>
      </c>
      <c r="Y37" s="119" t="str">
        <f>'Gas Inputs - Gross'!AF46</f>
        <v/>
      </c>
    </row>
    <row r="38" spans="1:25" ht="14.45" customHeight="1" x14ac:dyDescent="0.25">
      <c r="A38" s="92" t="str">
        <f>IF('Gas Inputs - Gross'!A47="","",'Gas Inputs - Gross'!A47)</f>
        <v/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114" t="str">
        <f>'Gas Inputs - Gross'!X47</f>
        <v/>
      </c>
      <c r="M38" s="114" t="str">
        <f>'Gas Inputs - Gross'!Y47</f>
        <v/>
      </c>
      <c r="N38" s="114" t="str">
        <f>'Gas Inputs - Gross'!Z47</f>
        <v/>
      </c>
      <c r="O38" s="114" t="str">
        <f>'Gas Inputs - Gross'!AA47</f>
        <v/>
      </c>
      <c r="P38" s="114" t="str">
        <f>'Gas Inputs - Gross'!AB47</f>
        <v/>
      </c>
      <c r="Q38" s="114" t="str">
        <f>'Gas Inputs - Gross'!AC47</f>
        <v/>
      </c>
      <c r="R38" s="114" t="str">
        <f>'Gas Inputs - Gross'!AD47</f>
        <v/>
      </c>
      <c r="T38" s="32">
        <f t="shared" si="0"/>
        <v>0</v>
      </c>
      <c r="U38" s="32">
        <f t="shared" si="1"/>
        <v>0</v>
      </c>
      <c r="V38" s="32">
        <f t="shared" si="2"/>
        <v>0</v>
      </c>
      <c r="W38" s="32">
        <f t="shared" si="3"/>
        <v>0</v>
      </c>
      <c r="X38" s="32">
        <f t="shared" si="4"/>
        <v>0</v>
      </c>
      <c r="Y38" s="119" t="str">
        <f>'Gas Inputs - Gross'!AF47</f>
        <v/>
      </c>
    </row>
    <row r="39" spans="1:25" ht="14.45" customHeight="1" x14ac:dyDescent="0.25">
      <c r="A39" s="92" t="str">
        <f>IF('Gas Inputs - Gross'!A48="","",'Gas Inputs - Gross'!A48)</f>
        <v/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114" t="str">
        <f>'Gas Inputs - Gross'!X48</f>
        <v/>
      </c>
      <c r="M39" s="114" t="str">
        <f>'Gas Inputs - Gross'!Y48</f>
        <v/>
      </c>
      <c r="N39" s="114" t="str">
        <f>'Gas Inputs - Gross'!Z48</f>
        <v/>
      </c>
      <c r="O39" s="114" t="str">
        <f>'Gas Inputs - Gross'!AA48</f>
        <v/>
      </c>
      <c r="P39" s="114" t="str">
        <f>'Gas Inputs - Gross'!AB48</f>
        <v/>
      </c>
      <c r="Q39" s="114" t="str">
        <f>'Gas Inputs - Gross'!AC48</f>
        <v/>
      </c>
      <c r="R39" s="114" t="str">
        <f>'Gas Inputs - Gross'!AD48</f>
        <v/>
      </c>
      <c r="T39" s="32">
        <f t="shared" si="0"/>
        <v>0</v>
      </c>
      <c r="U39" s="32">
        <f t="shared" si="1"/>
        <v>0</v>
      </c>
      <c r="V39" s="32">
        <f t="shared" si="2"/>
        <v>0</v>
      </c>
      <c r="W39" s="32">
        <f t="shared" si="3"/>
        <v>0</v>
      </c>
      <c r="X39" s="32">
        <f t="shared" si="4"/>
        <v>0</v>
      </c>
      <c r="Y39" s="119" t="str">
        <f>'Gas Inputs - Gross'!AF48</f>
        <v/>
      </c>
    </row>
    <row r="40" spans="1:25" ht="14.45" customHeight="1" x14ac:dyDescent="0.25">
      <c r="A40" s="92" t="str">
        <f>IF('Gas Inputs - Gross'!A49="","",'Gas Inputs - Gross'!A49)</f>
        <v/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114" t="str">
        <f>'Gas Inputs - Gross'!X49</f>
        <v/>
      </c>
      <c r="M40" s="114" t="str">
        <f>'Gas Inputs - Gross'!Y49</f>
        <v/>
      </c>
      <c r="N40" s="114" t="str">
        <f>'Gas Inputs - Gross'!Z49</f>
        <v/>
      </c>
      <c r="O40" s="114" t="str">
        <f>'Gas Inputs - Gross'!AA49</f>
        <v/>
      </c>
      <c r="P40" s="114" t="str">
        <f>'Gas Inputs - Gross'!AB49</f>
        <v/>
      </c>
      <c r="Q40" s="114" t="str">
        <f>'Gas Inputs - Gross'!AC49</f>
        <v/>
      </c>
      <c r="R40" s="114" t="str">
        <f>'Gas Inputs - Gross'!AD49</f>
        <v/>
      </c>
      <c r="T40" s="32">
        <f t="shared" si="0"/>
        <v>0</v>
      </c>
      <c r="U40" s="32">
        <f t="shared" si="1"/>
        <v>0</v>
      </c>
      <c r="V40" s="32">
        <f t="shared" si="2"/>
        <v>0</v>
      </c>
      <c r="W40" s="32">
        <f t="shared" si="3"/>
        <v>0</v>
      </c>
      <c r="X40" s="32">
        <f t="shared" si="4"/>
        <v>0</v>
      </c>
      <c r="Y40" s="119" t="str">
        <f>'Gas Inputs - Gross'!AF49</f>
        <v/>
      </c>
    </row>
    <row r="41" spans="1:25" ht="14.45" customHeight="1" x14ac:dyDescent="0.25">
      <c r="A41" s="92" t="str">
        <f>IF('Gas Inputs - Gross'!A50="","",'Gas Inputs - Gross'!A50)</f>
        <v/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114" t="str">
        <f>'Gas Inputs - Gross'!X50</f>
        <v/>
      </c>
      <c r="M41" s="114" t="str">
        <f>'Gas Inputs - Gross'!Y50</f>
        <v/>
      </c>
      <c r="N41" s="114" t="str">
        <f>'Gas Inputs - Gross'!Z50</f>
        <v/>
      </c>
      <c r="O41" s="114" t="str">
        <f>'Gas Inputs - Gross'!AA50</f>
        <v/>
      </c>
      <c r="P41" s="114" t="str">
        <f>'Gas Inputs - Gross'!AB50</f>
        <v/>
      </c>
      <c r="Q41" s="114" t="str">
        <f>'Gas Inputs - Gross'!AC50</f>
        <v/>
      </c>
      <c r="R41" s="114" t="str">
        <f>'Gas Inputs - Gross'!AD50</f>
        <v/>
      </c>
      <c r="T41" s="32">
        <f t="shared" si="0"/>
        <v>0</v>
      </c>
      <c r="U41" s="32">
        <f t="shared" si="1"/>
        <v>0</v>
      </c>
      <c r="V41" s="32">
        <f t="shared" si="2"/>
        <v>0</v>
      </c>
      <c r="W41" s="32">
        <f t="shared" si="3"/>
        <v>0</v>
      </c>
      <c r="X41" s="32">
        <f t="shared" si="4"/>
        <v>0</v>
      </c>
      <c r="Y41" s="119" t="str">
        <f>'Gas Inputs - Gross'!AF50</f>
        <v/>
      </c>
    </row>
    <row r="42" spans="1:25" ht="14.45" customHeight="1" x14ac:dyDescent="0.25">
      <c r="A42" s="92" t="str">
        <f>IF('Gas Inputs - Gross'!A51="","",'Gas Inputs - Gross'!A51)</f>
        <v/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114" t="str">
        <f>'Gas Inputs - Gross'!X51</f>
        <v/>
      </c>
      <c r="M42" s="114" t="str">
        <f>'Gas Inputs - Gross'!Y51</f>
        <v/>
      </c>
      <c r="N42" s="114" t="str">
        <f>'Gas Inputs - Gross'!Z51</f>
        <v/>
      </c>
      <c r="O42" s="114" t="str">
        <f>'Gas Inputs - Gross'!AA51</f>
        <v/>
      </c>
      <c r="P42" s="114" t="str">
        <f>'Gas Inputs - Gross'!AB51</f>
        <v/>
      </c>
      <c r="Q42" s="114" t="str">
        <f>'Gas Inputs - Gross'!AC51</f>
        <v/>
      </c>
      <c r="R42" s="114" t="str">
        <f>'Gas Inputs - Gross'!AD51</f>
        <v/>
      </c>
      <c r="T42" s="32">
        <f t="shared" si="0"/>
        <v>0</v>
      </c>
      <c r="U42" s="32">
        <f t="shared" si="1"/>
        <v>0</v>
      </c>
      <c r="V42" s="32">
        <f t="shared" si="2"/>
        <v>0</v>
      </c>
      <c r="W42" s="32">
        <f t="shared" si="3"/>
        <v>0</v>
      </c>
      <c r="X42" s="32">
        <f t="shared" si="4"/>
        <v>0</v>
      </c>
      <c r="Y42" s="119" t="str">
        <f>'Gas Inputs - Gross'!AF51</f>
        <v/>
      </c>
    </row>
    <row r="43" spans="1:25" ht="14.45" customHeight="1" x14ac:dyDescent="0.25">
      <c r="A43" s="92" t="str">
        <f>IF('Gas Inputs - Gross'!A52="","",'Gas Inputs - Gross'!A52)</f>
        <v/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114" t="str">
        <f>'Gas Inputs - Gross'!X52</f>
        <v/>
      </c>
      <c r="M43" s="114" t="str">
        <f>'Gas Inputs - Gross'!Y52</f>
        <v/>
      </c>
      <c r="N43" s="114" t="str">
        <f>'Gas Inputs - Gross'!Z52</f>
        <v/>
      </c>
      <c r="O43" s="114" t="str">
        <f>'Gas Inputs - Gross'!AA52</f>
        <v/>
      </c>
      <c r="P43" s="114" t="str">
        <f>'Gas Inputs - Gross'!AB52</f>
        <v/>
      </c>
      <c r="Q43" s="114" t="str">
        <f>'Gas Inputs - Gross'!AC52</f>
        <v/>
      </c>
      <c r="R43" s="114" t="str">
        <f>'Gas Inputs - Gross'!AD52</f>
        <v/>
      </c>
      <c r="T43" s="32"/>
      <c r="U43" s="32"/>
      <c r="V43" s="32"/>
      <c r="W43" s="32"/>
      <c r="X43" s="32"/>
    </row>
    <row r="44" spans="1:25" ht="14.45" customHeight="1" x14ac:dyDescent="0.25">
      <c r="A44" s="92" t="str">
        <f>IF('Gas Inputs - Gross'!A53="","",'Gas Inputs - Gross'!A53)</f>
        <v/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114" t="str">
        <f>'Gas Inputs - Gross'!X53</f>
        <v/>
      </c>
      <c r="M44" s="114" t="str">
        <f>'Gas Inputs - Gross'!Y53</f>
        <v/>
      </c>
      <c r="N44" s="114" t="str">
        <f>'Gas Inputs - Gross'!Z53</f>
        <v/>
      </c>
      <c r="O44" s="114" t="str">
        <f>'Gas Inputs - Gross'!AA53</f>
        <v/>
      </c>
      <c r="P44" s="114" t="str">
        <f>'Gas Inputs - Gross'!AB53</f>
        <v/>
      </c>
      <c r="Q44" s="114" t="str">
        <f>'Gas Inputs - Gross'!AC53</f>
        <v/>
      </c>
      <c r="R44" s="114" t="str">
        <f>'Gas Inputs - Gross'!AD53</f>
        <v/>
      </c>
      <c r="T44" s="32"/>
      <c r="U44" s="32"/>
      <c r="V44" s="32"/>
      <c r="W44" s="32"/>
      <c r="X44" s="32"/>
    </row>
    <row r="45" spans="1:25" ht="14.45" customHeight="1" x14ac:dyDescent="0.25">
      <c r="A45" s="92" t="str">
        <f>IF('Gas Inputs - Gross'!A54="","",'Gas Inputs - Gross'!A54)</f>
        <v/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114" t="str">
        <f>'Gas Inputs - Gross'!X54</f>
        <v/>
      </c>
      <c r="M45" s="114" t="str">
        <f>'Gas Inputs - Gross'!Y54</f>
        <v/>
      </c>
      <c r="N45" s="114" t="str">
        <f>'Gas Inputs - Gross'!Z54</f>
        <v/>
      </c>
      <c r="O45" s="114" t="str">
        <f>'Gas Inputs - Gross'!AA54</f>
        <v/>
      </c>
      <c r="P45" s="114" t="str">
        <f>'Gas Inputs - Gross'!AB54</f>
        <v/>
      </c>
      <c r="Q45" s="114" t="str">
        <f>'Gas Inputs - Gross'!AC54</f>
        <v/>
      </c>
      <c r="R45" s="114" t="str">
        <f>'Gas Inputs - Gross'!AD54</f>
        <v/>
      </c>
      <c r="T45" s="32"/>
      <c r="U45" s="32"/>
      <c r="V45" s="32"/>
      <c r="W45" s="32"/>
      <c r="X45" s="32"/>
    </row>
    <row r="46" spans="1:25" ht="14.45" customHeight="1" x14ac:dyDescent="0.25">
      <c r="A46" s="92" t="str">
        <f>IF('Gas Inputs - Gross'!A55="","",'Gas Inputs - Gross'!A55)</f>
        <v/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114" t="str">
        <f>'Gas Inputs - Gross'!X55</f>
        <v/>
      </c>
      <c r="M46" s="114" t="str">
        <f>'Gas Inputs - Gross'!Y55</f>
        <v/>
      </c>
      <c r="N46" s="114" t="str">
        <f>'Gas Inputs - Gross'!Z55</f>
        <v/>
      </c>
      <c r="O46" s="114" t="str">
        <f>'Gas Inputs - Gross'!AA55</f>
        <v/>
      </c>
      <c r="P46" s="114" t="str">
        <f>'Gas Inputs - Gross'!AB55</f>
        <v/>
      </c>
      <c r="Q46" s="114" t="str">
        <f>'Gas Inputs - Gross'!AC55</f>
        <v/>
      </c>
      <c r="R46" s="114" t="str">
        <f>'Gas Inputs - Gross'!AD55</f>
        <v/>
      </c>
      <c r="T46" s="32"/>
      <c r="U46" s="32"/>
      <c r="V46" s="32"/>
      <c r="W46" s="32"/>
      <c r="X46" s="32"/>
    </row>
    <row r="47" spans="1:25" ht="14.45" customHeight="1" x14ac:dyDescent="0.25">
      <c r="A47" s="92" t="str">
        <f>IF('Gas Inputs - Gross'!A56="","",'Gas Inputs - Gross'!A56)</f>
        <v/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114" t="str">
        <f>'Gas Inputs - Gross'!X56</f>
        <v/>
      </c>
      <c r="M47" s="114" t="str">
        <f>'Gas Inputs - Gross'!Y56</f>
        <v/>
      </c>
      <c r="N47" s="114" t="str">
        <f>'Gas Inputs - Gross'!Z56</f>
        <v/>
      </c>
      <c r="O47" s="114" t="str">
        <f>'Gas Inputs - Gross'!AA56</f>
        <v/>
      </c>
      <c r="P47" s="114" t="str">
        <f>'Gas Inputs - Gross'!AB56</f>
        <v/>
      </c>
      <c r="Q47" s="114" t="str">
        <f>'Gas Inputs - Gross'!AC56</f>
        <v/>
      </c>
      <c r="R47" s="114" t="str">
        <f>'Gas Inputs - Gross'!AD56</f>
        <v/>
      </c>
      <c r="T47" s="32"/>
      <c r="U47" s="32"/>
      <c r="V47" s="32"/>
      <c r="W47" s="32"/>
      <c r="X47" s="32"/>
    </row>
    <row r="48" spans="1:25" ht="14.45" customHeight="1" x14ac:dyDescent="0.25">
      <c r="A48" s="92" t="str">
        <f>IF('Gas Inputs - Gross'!A57="","",'Gas Inputs - Gross'!A57)</f>
        <v/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114" t="str">
        <f>'Gas Inputs - Gross'!X57</f>
        <v/>
      </c>
      <c r="M48" s="114" t="str">
        <f>'Gas Inputs - Gross'!Y57</f>
        <v/>
      </c>
      <c r="N48" s="114" t="str">
        <f>'Gas Inputs - Gross'!Z57</f>
        <v/>
      </c>
      <c r="O48" s="114" t="str">
        <f>'Gas Inputs - Gross'!AA57</f>
        <v/>
      </c>
      <c r="P48" s="114" t="str">
        <f>'Gas Inputs - Gross'!AB57</f>
        <v/>
      </c>
      <c r="Q48" s="114" t="str">
        <f>'Gas Inputs - Gross'!AC57</f>
        <v/>
      </c>
      <c r="R48" s="114" t="str">
        <f>'Gas Inputs - Gross'!AD57</f>
        <v/>
      </c>
      <c r="T48" s="32"/>
      <c r="U48" s="32"/>
      <c r="V48" s="32"/>
      <c r="W48" s="32"/>
      <c r="X48" s="32"/>
    </row>
    <row r="49" spans="1:24" ht="14.45" customHeight="1" x14ac:dyDescent="0.25">
      <c r="A49" s="92" t="str">
        <f>IF('Gas Inputs - Gross'!A58="","",'Gas Inputs - Gross'!A58)</f>
        <v/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114" t="str">
        <f>'Gas Inputs - Gross'!X58</f>
        <v/>
      </c>
      <c r="M49" s="114" t="str">
        <f>'Gas Inputs - Gross'!Y58</f>
        <v/>
      </c>
      <c r="N49" s="114" t="str">
        <f>'Gas Inputs - Gross'!Z58</f>
        <v/>
      </c>
      <c r="O49" s="114" t="str">
        <f>'Gas Inputs - Gross'!AA58</f>
        <v/>
      </c>
      <c r="P49" s="114" t="str">
        <f>'Gas Inputs - Gross'!AB58</f>
        <v/>
      </c>
      <c r="Q49" s="114" t="str">
        <f>'Gas Inputs - Gross'!AC58</f>
        <v/>
      </c>
      <c r="R49" s="114" t="str">
        <f>'Gas Inputs - Gross'!AD58</f>
        <v/>
      </c>
      <c r="T49" s="32"/>
      <c r="U49" s="32"/>
      <c r="V49" s="32"/>
      <c r="W49" s="32"/>
      <c r="X49" s="32"/>
    </row>
    <row r="50" spans="1:24" x14ac:dyDescent="0.25">
      <c r="A50" s="92" t="str">
        <f>IF('Gas Inputs - Gross'!A59="","",'Gas Inputs - Gross'!A59)</f>
        <v/>
      </c>
      <c r="L50" s="114" t="str">
        <f>'Gas Inputs - Gross'!X59</f>
        <v/>
      </c>
      <c r="M50" s="114" t="str">
        <f>'Gas Inputs - Gross'!Y59</f>
        <v/>
      </c>
      <c r="N50" s="114" t="str">
        <f>'Gas Inputs - Gross'!Z59</f>
        <v/>
      </c>
      <c r="O50" s="114" t="str">
        <f>'Gas Inputs - Gross'!AA59</f>
        <v/>
      </c>
      <c r="P50" s="114" t="str">
        <f>'Gas Inputs - Gross'!AB59</f>
        <v/>
      </c>
      <c r="Q50" s="114" t="str">
        <f>'Gas Inputs - Gross'!AC59</f>
        <v/>
      </c>
      <c r="R50" s="114" t="str">
        <f>'Gas Inputs - Gross'!AD59</f>
        <v/>
      </c>
    </row>
    <row r="51" spans="1:24" x14ac:dyDescent="0.25">
      <c r="A51" s="92" t="str">
        <f>IF('Gas Inputs - Gross'!A60="","",'Gas Inputs - Gross'!A60)</f>
        <v/>
      </c>
      <c r="L51" s="114" t="str">
        <f>'Gas Inputs - Gross'!X60</f>
        <v/>
      </c>
      <c r="M51" s="114" t="str">
        <f>'Gas Inputs - Gross'!Y60</f>
        <v/>
      </c>
      <c r="N51" s="114" t="str">
        <f>'Gas Inputs - Gross'!Z60</f>
        <v/>
      </c>
      <c r="O51" s="114" t="str">
        <f>'Gas Inputs - Gross'!AA60</f>
        <v/>
      </c>
      <c r="P51" s="114" t="str">
        <f>'Gas Inputs - Gross'!AB60</f>
        <v/>
      </c>
      <c r="Q51" s="114" t="str">
        <f>'Gas Inputs - Gross'!AC60</f>
        <v/>
      </c>
      <c r="R51" s="114" t="str">
        <f>'Gas Inputs - Gross'!AD60</f>
        <v/>
      </c>
    </row>
    <row r="52" spans="1:24" x14ac:dyDescent="0.25">
      <c r="A52" s="92" t="str">
        <f>IF('Gas Inputs - Gross'!A61="","",'Gas Inputs - Gross'!A61)</f>
        <v/>
      </c>
      <c r="L52" s="114" t="str">
        <f>'Gas Inputs - Gross'!X61</f>
        <v/>
      </c>
      <c r="M52" s="114" t="str">
        <f>'Gas Inputs - Gross'!Y61</f>
        <v/>
      </c>
      <c r="N52" s="114" t="str">
        <f>'Gas Inputs - Gross'!Z61</f>
        <v/>
      </c>
      <c r="O52" s="114" t="str">
        <f>'Gas Inputs - Gross'!AA61</f>
        <v/>
      </c>
      <c r="P52" s="114" t="str">
        <f>'Gas Inputs - Gross'!AB61</f>
        <v/>
      </c>
      <c r="Q52" s="114" t="str">
        <f>'Gas Inputs - Gross'!AC61</f>
        <v/>
      </c>
      <c r="R52" s="114" t="str">
        <f>'Gas Inputs - Gross'!AD61</f>
        <v/>
      </c>
    </row>
    <row r="53" spans="1:24" x14ac:dyDescent="0.25">
      <c r="A53" s="92" t="str">
        <f>IF('Gas Inputs - Gross'!A62="","",'Gas Inputs - Gross'!A62)</f>
        <v/>
      </c>
      <c r="L53" s="114" t="str">
        <f>'Gas Inputs - Gross'!X62</f>
        <v/>
      </c>
      <c r="M53" s="114" t="str">
        <f>'Gas Inputs - Gross'!Y62</f>
        <v/>
      </c>
      <c r="N53" s="114" t="str">
        <f>'Gas Inputs - Gross'!Z62</f>
        <v/>
      </c>
      <c r="O53" s="114" t="str">
        <f>'Gas Inputs - Gross'!AA62</f>
        <v/>
      </c>
      <c r="P53" s="114" t="str">
        <f>'Gas Inputs - Gross'!AB62</f>
        <v/>
      </c>
      <c r="Q53" s="114" t="str">
        <f>'Gas Inputs - Gross'!AC62</f>
        <v/>
      </c>
      <c r="R53" s="114" t="str">
        <f>'Gas Inputs - Gross'!AD62</f>
        <v/>
      </c>
    </row>
    <row r="54" spans="1:24" x14ac:dyDescent="0.25">
      <c r="A54" s="92" t="str">
        <f>IF('Gas Inputs - Gross'!A63="","",'Gas Inputs - Gross'!A63)</f>
        <v/>
      </c>
      <c r="L54" s="114" t="str">
        <f>'Gas Inputs - Gross'!X63</f>
        <v/>
      </c>
      <c r="M54" s="114" t="str">
        <f>'Gas Inputs - Gross'!Y63</f>
        <v/>
      </c>
      <c r="N54" s="114" t="str">
        <f>'Gas Inputs - Gross'!Z63</f>
        <v/>
      </c>
      <c r="O54" s="114" t="str">
        <f>'Gas Inputs - Gross'!AA63</f>
        <v/>
      </c>
      <c r="P54" s="114" t="str">
        <f>'Gas Inputs - Gross'!AB63</f>
        <v/>
      </c>
      <c r="Q54" s="114" t="str">
        <f>'Gas Inputs - Gross'!AC63</f>
        <v/>
      </c>
      <c r="R54" s="114" t="str">
        <f>'Gas Inputs - Gross'!AD63</f>
        <v/>
      </c>
    </row>
    <row r="55" spans="1:24" x14ac:dyDescent="0.25">
      <c r="A55" s="92" t="str">
        <f>IF('Gas Inputs - Gross'!A64="","",'Gas Inputs - Gross'!A64)</f>
        <v/>
      </c>
      <c r="L55" s="114" t="str">
        <f>'Gas Inputs - Gross'!X64</f>
        <v/>
      </c>
      <c r="M55" s="114" t="str">
        <f>'Gas Inputs - Gross'!Y64</f>
        <v/>
      </c>
      <c r="N55" s="114" t="str">
        <f>'Gas Inputs - Gross'!Z64</f>
        <v/>
      </c>
      <c r="O55" s="114" t="str">
        <f>'Gas Inputs - Gross'!AA64</f>
        <v/>
      </c>
      <c r="P55" s="114" t="str">
        <f>'Gas Inputs - Gross'!AB64</f>
        <v/>
      </c>
      <c r="Q55" s="114" t="str">
        <f>'Gas Inputs - Gross'!AC64</f>
        <v/>
      </c>
      <c r="R55" s="114" t="str">
        <f>'Gas Inputs - Gross'!AD64</f>
        <v/>
      </c>
    </row>
    <row r="56" spans="1:24" x14ac:dyDescent="0.25">
      <c r="A56" s="92" t="str">
        <f>IF('Gas Inputs - Gross'!A65="","",'Gas Inputs - Gross'!A65)</f>
        <v/>
      </c>
      <c r="L56" s="114" t="str">
        <f>'Gas Inputs - Gross'!X65</f>
        <v/>
      </c>
      <c r="M56" s="114" t="str">
        <f>'Gas Inputs - Gross'!Y65</f>
        <v/>
      </c>
      <c r="N56" s="114" t="str">
        <f>'Gas Inputs - Gross'!Z65</f>
        <v/>
      </c>
      <c r="O56" s="114" t="str">
        <f>'Gas Inputs - Gross'!AA65</f>
        <v/>
      </c>
      <c r="P56" s="114" t="str">
        <f>'Gas Inputs - Gross'!AB65</f>
        <v/>
      </c>
      <c r="Q56" s="114" t="str">
        <f>'Gas Inputs - Gross'!AC65</f>
        <v/>
      </c>
      <c r="R56" s="114" t="str">
        <f>'Gas Inputs - Gross'!AD65</f>
        <v/>
      </c>
    </row>
    <row r="57" spans="1:24" x14ac:dyDescent="0.25">
      <c r="A57" s="92" t="str">
        <f>IF('Gas Inputs - Gross'!A66="","",'Gas Inputs - Gross'!A66)</f>
        <v/>
      </c>
      <c r="L57" s="114" t="str">
        <f>'Gas Inputs - Gross'!X66</f>
        <v/>
      </c>
      <c r="M57" s="114" t="str">
        <f>'Gas Inputs - Gross'!Y66</f>
        <v/>
      </c>
      <c r="N57" s="114" t="str">
        <f>'Gas Inputs - Gross'!Z66</f>
        <v/>
      </c>
      <c r="O57" s="114" t="str">
        <f>'Gas Inputs - Gross'!AA66</f>
        <v/>
      </c>
      <c r="P57" s="114" t="str">
        <f>'Gas Inputs - Gross'!AB66</f>
        <v/>
      </c>
      <c r="Q57" s="114" t="str">
        <f>'Gas Inputs - Gross'!AC66</f>
        <v/>
      </c>
      <c r="R57" s="114" t="str">
        <f>'Gas Inputs - Gross'!AD66</f>
        <v/>
      </c>
    </row>
    <row r="58" spans="1:24" x14ac:dyDescent="0.25">
      <c r="A58" s="92" t="str">
        <f>IF('Gas Inputs - Gross'!A67="","",'Gas Inputs - Gross'!A67)</f>
        <v/>
      </c>
      <c r="L58" s="114" t="str">
        <f>'Gas Inputs - Gross'!X67</f>
        <v/>
      </c>
      <c r="M58" s="114" t="str">
        <f>'Gas Inputs - Gross'!Y67</f>
        <v/>
      </c>
      <c r="N58" s="114" t="str">
        <f>'Gas Inputs - Gross'!Z67</f>
        <v/>
      </c>
      <c r="O58" s="114" t="str">
        <f>'Gas Inputs - Gross'!AA67</f>
        <v/>
      </c>
      <c r="P58" s="114" t="str">
        <f>'Gas Inputs - Gross'!AB67</f>
        <v/>
      </c>
      <c r="Q58" s="114" t="str">
        <f>'Gas Inputs - Gross'!AC67</f>
        <v/>
      </c>
      <c r="R58" s="114" t="str">
        <f>'Gas Inputs - Gross'!AD67</f>
        <v/>
      </c>
    </row>
    <row r="59" spans="1:24" x14ac:dyDescent="0.25">
      <c r="A59" s="92" t="str">
        <f>IF('Gas Inputs - Gross'!A68="","",'Gas Inputs - Gross'!A68)</f>
        <v/>
      </c>
      <c r="L59" s="114" t="str">
        <f>'Gas Inputs - Gross'!X68</f>
        <v/>
      </c>
      <c r="M59" s="114" t="str">
        <f>'Gas Inputs - Gross'!Y68</f>
        <v/>
      </c>
      <c r="N59" s="114" t="str">
        <f>'Gas Inputs - Gross'!Z68</f>
        <v/>
      </c>
      <c r="O59" s="114" t="str">
        <f>'Gas Inputs - Gross'!AA68</f>
        <v/>
      </c>
      <c r="P59" s="114" t="str">
        <f>'Gas Inputs - Gross'!AB68</f>
        <v/>
      </c>
      <c r="Q59" s="114" t="str">
        <f>'Gas Inputs - Gross'!AC68</f>
        <v/>
      </c>
      <c r="R59" s="114" t="str">
        <f>'Gas Inputs - Gross'!AD68</f>
        <v/>
      </c>
    </row>
    <row r="60" spans="1:24" x14ac:dyDescent="0.25">
      <c r="A60" s="92" t="str">
        <f>IF('Gas Inputs - Gross'!A69="","",'Gas Inputs - Gross'!A69)</f>
        <v/>
      </c>
      <c r="L60" s="114" t="str">
        <f>'Gas Inputs - Gross'!X69</f>
        <v/>
      </c>
      <c r="M60" s="114" t="str">
        <f>'Gas Inputs - Gross'!Y69</f>
        <v/>
      </c>
      <c r="N60" s="114" t="str">
        <f>'Gas Inputs - Gross'!Z69</f>
        <v/>
      </c>
      <c r="O60" s="114" t="str">
        <f>'Gas Inputs - Gross'!AA69</f>
        <v/>
      </c>
      <c r="P60" s="114" t="str">
        <f>'Gas Inputs - Gross'!AB69</f>
        <v/>
      </c>
      <c r="Q60" s="114" t="str">
        <f>'Gas Inputs - Gross'!AC69</f>
        <v/>
      </c>
      <c r="R60" s="114" t="str">
        <f>'Gas Inputs - Gross'!AD69</f>
        <v/>
      </c>
    </row>
    <row r="61" spans="1:24" x14ac:dyDescent="0.25">
      <c r="A61" s="92" t="str">
        <f>IF('Gas Inputs - Gross'!A70="","",'Gas Inputs - Gross'!A70)</f>
        <v/>
      </c>
      <c r="L61" s="114" t="str">
        <f>'Gas Inputs - Gross'!X70</f>
        <v/>
      </c>
      <c r="M61" s="114" t="str">
        <f>'Gas Inputs - Gross'!Y70</f>
        <v/>
      </c>
      <c r="N61" s="114" t="str">
        <f>'Gas Inputs - Gross'!Z70</f>
        <v/>
      </c>
      <c r="O61" s="114" t="str">
        <f>'Gas Inputs - Gross'!AA70</f>
        <v/>
      </c>
      <c r="P61" s="114" t="str">
        <f>'Gas Inputs - Gross'!AB70</f>
        <v/>
      </c>
      <c r="Q61" s="114" t="str">
        <f>'Gas Inputs - Gross'!AC70</f>
        <v/>
      </c>
      <c r="R61" s="114" t="str">
        <f>'Gas Inputs - Gross'!AD70</f>
        <v/>
      </c>
    </row>
    <row r="62" spans="1:24" x14ac:dyDescent="0.25">
      <c r="A62" s="92" t="str">
        <f>IF('Gas Inputs - Gross'!A71="","",'Gas Inputs - Gross'!A71)</f>
        <v/>
      </c>
      <c r="L62" s="114" t="str">
        <f>'Gas Inputs - Gross'!X71</f>
        <v/>
      </c>
      <c r="M62" s="114" t="str">
        <f>'Gas Inputs - Gross'!Y71</f>
        <v/>
      </c>
      <c r="N62" s="114" t="str">
        <f>'Gas Inputs - Gross'!Z71</f>
        <v/>
      </c>
      <c r="O62" s="114" t="str">
        <f>'Gas Inputs - Gross'!AA71</f>
        <v/>
      </c>
      <c r="P62" s="114" t="str">
        <f>'Gas Inputs - Gross'!AB71</f>
        <v/>
      </c>
      <c r="Q62" s="114" t="str">
        <f>'Gas Inputs - Gross'!AC71</f>
        <v/>
      </c>
      <c r="R62" s="114" t="str">
        <f>'Gas Inputs - Gross'!AD71</f>
        <v/>
      </c>
    </row>
    <row r="63" spans="1:24" x14ac:dyDescent="0.25">
      <c r="A63" s="92" t="str">
        <f>IF('Gas Inputs - Gross'!A72="","",'Gas Inputs - Gross'!A72)</f>
        <v/>
      </c>
      <c r="L63" s="114" t="str">
        <f>'Gas Inputs - Gross'!X72</f>
        <v/>
      </c>
      <c r="M63" s="114" t="str">
        <f>'Gas Inputs - Gross'!Y72</f>
        <v/>
      </c>
      <c r="N63" s="114" t="str">
        <f>'Gas Inputs - Gross'!Z72</f>
        <v/>
      </c>
      <c r="O63" s="114" t="str">
        <f>'Gas Inputs - Gross'!AA72</f>
        <v/>
      </c>
      <c r="P63" s="114" t="str">
        <f>'Gas Inputs - Gross'!AB72</f>
        <v/>
      </c>
      <c r="Q63" s="114" t="str">
        <f>'Gas Inputs - Gross'!AC72</f>
        <v/>
      </c>
      <c r="R63" s="114" t="str">
        <f>'Gas Inputs - Gross'!AD72</f>
        <v/>
      </c>
    </row>
    <row r="64" spans="1:24" x14ac:dyDescent="0.25">
      <c r="A64" s="92" t="str">
        <f>IF('Gas Inputs - Gross'!A73="","",'Gas Inputs - Gross'!A73)</f>
        <v/>
      </c>
      <c r="L64" s="114" t="str">
        <f>'Gas Inputs - Gross'!X73</f>
        <v/>
      </c>
      <c r="M64" s="114" t="str">
        <f>'Gas Inputs - Gross'!Y73</f>
        <v/>
      </c>
      <c r="N64" s="114" t="str">
        <f>'Gas Inputs - Gross'!Z73</f>
        <v/>
      </c>
      <c r="O64" s="114" t="str">
        <f>'Gas Inputs - Gross'!AA73</f>
        <v/>
      </c>
      <c r="P64" s="114" t="str">
        <f>'Gas Inputs - Gross'!AB73</f>
        <v/>
      </c>
      <c r="Q64" s="114" t="str">
        <f>'Gas Inputs - Gross'!AC73</f>
        <v/>
      </c>
      <c r="R64" s="114" t="str">
        <f>'Gas Inputs - Gross'!AD73</f>
        <v/>
      </c>
    </row>
    <row r="65" spans="1:18" x14ac:dyDescent="0.25">
      <c r="A65" s="92" t="str">
        <f>IF('Gas Inputs - Gross'!A74="","",'Gas Inputs - Gross'!A74)</f>
        <v/>
      </c>
      <c r="L65" s="114" t="str">
        <f>'Gas Inputs - Gross'!X74</f>
        <v/>
      </c>
      <c r="M65" s="114" t="str">
        <f>'Gas Inputs - Gross'!Y74</f>
        <v/>
      </c>
      <c r="N65" s="114" t="str">
        <f>'Gas Inputs - Gross'!Z74</f>
        <v/>
      </c>
      <c r="O65" s="114" t="str">
        <f>'Gas Inputs - Gross'!AA74</f>
        <v/>
      </c>
      <c r="P65" s="114" t="str">
        <f>'Gas Inputs - Gross'!AB74</f>
        <v/>
      </c>
      <c r="Q65" s="114" t="str">
        <f>'Gas Inputs - Gross'!AC74</f>
        <v/>
      </c>
      <c r="R65" s="114" t="str">
        <f>'Gas Inputs - Gross'!AD74</f>
        <v/>
      </c>
    </row>
    <row r="66" spans="1:18" x14ac:dyDescent="0.25">
      <c r="A66" s="92" t="str">
        <f>IF('Gas Inputs - Gross'!A75="","",'Gas Inputs - Gross'!A75)</f>
        <v/>
      </c>
      <c r="L66" s="114" t="str">
        <f>'Gas Inputs - Gross'!X75</f>
        <v/>
      </c>
      <c r="M66" s="114" t="str">
        <f>'Gas Inputs - Gross'!Y75</f>
        <v/>
      </c>
      <c r="N66" s="114" t="str">
        <f>'Gas Inputs - Gross'!Z75</f>
        <v/>
      </c>
      <c r="O66" s="114" t="str">
        <f>'Gas Inputs - Gross'!AA75</f>
        <v/>
      </c>
      <c r="P66" s="114" t="str">
        <f>'Gas Inputs - Gross'!AB75</f>
        <v/>
      </c>
      <c r="Q66" s="114" t="str">
        <f>'Gas Inputs - Gross'!AC75</f>
        <v/>
      </c>
      <c r="R66" s="114" t="str">
        <f>'Gas Inputs - Gross'!AD75</f>
        <v/>
      </c>
    </row>
    <row r="67" spans="1:18" x14ac:dyDescent="0.25">
      <c r="A67" s="92" t="str">
        <f>IF('Gas Inputs - Gross'!A76="","",'Gas Inputs - Gross'!A76)</f>
        <v/>
      </c>
      <c r="L67" s="114" t="str">
        <f>'Gas Inputs - Gross'!X76</f>
        <v/>
      </c>
      <c r="M67" s="114" t="str">
        <f>'Gas Inputs - Gross'!Y76</f>
        <v/>
      </c>
      <c r="N67" s="114" t="str">
        <f>'Gas Inputs - Gross'!Z76</f>
        <v/>
      </c>
      <c r="O67" s="114" t="str">
        <f>'Gas Inputs - Gross'!AA76</f>
        <v/>
      </c>
      <c r="P67" s="114" t="str">
        <f>'Gas Inputs - Gross'!AB76</f>
        <v/>
      </c>
      <c r="Q67" s="114" t="str">
        <f>'Gas Inputs - Gross'!AC76</f>
        <v/>
      </c>
      <c r="R67" s="114" t="str">
        <f>'Gas Inputs - Gross'!AD76</f>
        <v/>
      </c>
    </row>
    <row r="68" spans="1:18" x14ac:dyDescent="0.25">
      <c r="A68" s="92" t="str">
        <f>IF('Gas Inputs - Gross'!A77="","",'Gas Inputs - Gross'!A77)</f>
        <v/>
      </c>
      <c r="L68" s="114" t="str">
        <f>'Gas Inputs - Gross'!X77</f>
        <v/>
      </c>
      <c r="M68" s="114" t="str">
        <f>'Gas Inputs - Gross'!Y77</f>
        <v/>
      </c>
      <c r="N68" s="114" t="str">
        <f>'Gas Inputs - Gross'!Z77</f>
        <v/>
      </c>
      <c r="O68" s="114" t="str">
        <f>'Gas Inputs - Gross'!AA77</f>
        <v/>
      </c>
      <c r="P68" s="114" t="str">
        <f>'Gas Inputs - Gross'!AB77</f>
        <v/>
      </c>
      <c r="Q68" s="114" t="str">
        <f>'Gas Inputs - Gross'!AC77</f>
        <v/>
      </c>
      <c r="R68" s="114" t="str">
        <f>'Gas Inputs - Gross'!AD77</f>
        <v/>
      </c>
    </row>
    <row r="69" spans="1:18" x14ac:dyDescent="0.25">
      <c r="A69" s="1" t="str">
        <f>IF('Gas Inputs - Gross'!A78="","",'Gas Inputs - Gross'!A78)</f>
        <v/>
      </c>
      <c r="L69" s="114" t="str">
        <f>'Gas Inputs - Gross'!X78</f>
        <v/>
      </c>
      <c r="M69" s="114" t="str">
        <f>'Gas Inputs - Gross'!Y78</f>
        <v/>
      </c>
      <c r="N69" s="114" t="str">
        <f>'Gas Inputs - Gross'!Z78</f>
        <v/>
      </c>
      <c r="O69" s="114" t="str">
        <f>'Gas Inputs - Gross'!AA78</f>
        <v/>
      </c>
      <c r="P69" s="114" t="str">
        <f>'Gas Inputs - Gross'!AB78</f>
        <v/>
      </c>
      <c r="Q69" s="114" t="str">
        <f>'Gas Inputs - Gross'!AC78</f>
        <v/>
      </c>
      <c r="R69" s="114" t="str">
        <f>'Gas Inputs - Gross'!AD78</f>
        <v/>
      </c>
    </row>
    <row r="70" spans="1:18" x14ac:dyDescent="0.25">
      <c r="A70" s="1" t="str">
        <f>IF('Gas Inputs - Gross'!A79="","",'Gas Inputs - Gross'!A79)</f>
        <v/>
      </c>
      <c r="L70" s="114" t="str">
        <f>'Gas Inputs - Gross'!X79</f>
        <v/>
      </c>
      <c r="M70" s="114" t="str">
        <f>'Gas Inputs - Gross'!Y79</f>
        <v/>
      </c>
      <c r="N70" s="114" t="str">
        <f>'Gas Inputs - Gross'!Z79</f>
        <v/>
      </c>
      <c r="O70" s="114" t="str">
        <f>'Gas Inputs - Gross'!AA79</f>
        <v/>
      </c>
      <c r="P70" s="114" t="str">
        <f>'Gas Inputs - Gross'!AB79</f>
        <v/>
      </c>
      <c r="Q70" s="114" t="str">
        <f>'Gas Inputs - Gross'!AC79</f>
        <v/>
      </c>
      <c r="R70" s="114" t="str">
        <f>'Gas Inputs - Gross'!AD79</f>
        <v/>
      </c>
    </row>
    <row r="71" spans="1:18" x14ac:dyDescent="0.25">
      <c r="A71" s="1" t="str">
        <f>IF('Gas Inputs - Gross'!A80="","",'Gas Inputs - Gross'!A80)</f>
        <v/>
      </c>
      <c r="L71" s="114" t="str">
        <f>'Gas Inputs - Gross'!X80</f>
        <v/>
      </c>
      <c r="M71" s="114" t="str">
        <f>'Gas Inputs - Gross'!Y80</f>
        <v/>
      </c>
      <c r="N71" s="114" t="str">
        <f>'Gas Inputs - Gross'!Z80</f>
        <v/>
      </c>
      <c r="O71" s="114" t="str">
        <f>'Gas Inputs - Gross'!AA80</f>
        <v/>
      </c>
      <c r="P71" s="114" t="str">
        <f>'Gas Inputs - Gross'!AB80</f>
        <v/>
      </c>
      <c r="Q71" s="114" t="str">
        <f>'Gas Inputs - Gross'!AC80</f>
        <v/>
      </c>
      <c r="R71" s="114" t="str">
        <f>'Gas Inputs - Gross'!AD80</f>
        <v/>
      </c>
    </row>
    <row r="72" spans="1:18" x14ac:dyDescent="0.25">
      <c r="A72" s="1" t="str">
        <f>IF('Gas Inputs - Gross'!A81="","",'Gas Inputs - Gross'!A81)</f>
        <v/>
      </c>
      <c r="L72" s="114" t="str">
        <f>'Gas Inputs - Gross'!X81</f>
        <v/>
      </c>
      <c r="M72" s="114" t="str">
        <f>'Gas Inputs - Gross'!Y81</f>
        <v/>
      </c>
      <c r="N72" s="114" t="str">
        <f>'Gas Inputs - Gross'!Z81</f>
        <v/>
      </c>
      <c r="O72" s="114" t="str">
        <f>'Gas Inputs - Gross'!AA81</f>
        <v/>
      </c>
      <c r="P72" s="114" t="str">
        <f>'Gas Inputs - Gross'!AB81</f>
        <v/>
      </c>
      <c r="Q72" s="114" t="str">
        <f>'Gas Inputs - Gross'!AC81</f>
        <v/>
      </c>
      <c r="R72" s="114" t="str">
        <f>'Gas Inputs - Gross'!AD81</f>
        <v/>
      </c>
    </row>
    <row r="73" spans="1:18" x14ac:dyDescent="0.25">
      <c r="A73" s="1" t="str">
        <f>IF('Gas Inputs - Gross'!A82="","",'Gas Inputs - Gross'!A82)</f>
        <v/>
      </c>
      <c r="L73" s="114" t="str">
        <f>'Gas Inputs - Gross'!X82</f>
        <v/>
      </c>
      <c r="M73" s="114" t="str">
        <f>'Gas Inputs - Gross'!Y82</f>
        <v/>
      </c>
      <c r="N73" s="114" t="str">
        <f>'Gas Inputs - Gross'!Z82</f>
        <v/>
      </c>
      <c r="O73" s="114" t="str">
        <f>'Gas Inputs - Gross'!AA82</f>
        <v/>
      </c>
      <c r="P73" s="114" t="str">
        <f>'Gas Inputs - Gross'!AB82</f>
        <v/>
      </c>
      <c r="Q73" s="114" t="str">
        <f>'Gas Inputs - Gross'!AC82</f>
        <v/>
      </c>
      <c r="R73" s="114" t="str">
        <f>'Gas Inputs - Gross'!AD82</f>
        <v/>
      </c>
    </row>
    <row r="74" spans="1:18" x14ac:dyDescent="0.25">
      <c r="A74" s="1" t="str">
        <f>IF('Gas Inputs - Gross'!A83="","",'Gas Inputs - Gross'!A83)</f>
        <v/>
      </c>
      <c r="L74" s="114" t="str">
        <f>'Gas Inputs - Gross'!X83</f>
        <v/>
      </c>
      <c r="M74" s="114" t="str">
        <f>'Gas Inputs - Gross'!Y83</f>
        <v/>
      </c>
      <c r="N74" s="114" t="str">
        <f>'Gas Inputs - Gross'!Z83</f>
        <v/>
      </c>
      <c r="O74" s="114" t="str">
        <f>'Gas Inputs - Gross'!AA83</f>
        <v/>
      </c>
      <c r="P74" s="114" t="str">
        <f>'Gas Inputs - Gross'!AB83</f>
        <v/>
      </c>
      <c r="Q74" s="114" t="str">
        <f>'Gas Inputs - Gross'!AC83</f>
        <v/>
      </c>
      <c r="R74" s="114" t="str">
        <f>'Gas Inputs - Gross'!AD83</f>
        <v/>
      </c>
    </row>
    <row r="75" spans="1:18" x14ac:dyDescent="0.25">
      <c r="A75" s="1" t="str">
        <f>IF('Gas Inputs - Gross'!A84="","",'Gas Inputs - Gross'!A84)</f>
        <v/>
      </c>
      <c r="L75" s="114" t="str">
        <f>'Gas Inputs - Gross'!X84</f>
        <v/>
      </c>
      <c r="M75" s="114" t="str">
        <f>'Gas Inputs - Gross'!Y84</f>
        <v/>
      </c>
      <c r="N75" s="114" t="str">
        <f>'Gas Inputs - Gross'!Z84</f>
        <v/>
      </c>
      <c r="O75" s="114" t="str">
        <f>'Gas Inputs - Gross'!AA84</f>
        <v/>
      </c>
      <c r="P75" s="114" t="str">
        <f>'Gas Inputs - Gross'!AB84</f>
        <v/>
      </c>
      <c r="Q75" s="114" t="str">
        <f>'Gas Inputs - Gross'!AC84</f>
        <v/>
      </c>
      <c r="R75" s="114" t="str">
        <f>'Gas Inputs - Gross'!AD84</f>
        <v/>
      </c>
    </row>
    <row r="76" spans="1:18" x14ac:dyDescent="0.25">
      <c r="A76" s="1" t="str">
        <f>IF('Gas Inputs - Gross'!A85="","",'Gas Inputs - Gross'!A85)</f>
        <v/>
      </c>
      <c r="L76" s="114" t="str">
        <f>'Gas Inputs - Gross'!X85</f>
        <v/>
      </c>
      <c r="M76" s="114" t="str">
        <f>'Gas Inputs - Gross'!Y85</f>
        <v/>
      </c>
      <c r="N76" s="114" t="str">
        <f>'Gas Inputs - Gross'!Z85</f>
        <v/>
      </c>
      <c r="O76" s="114" t="str">
        <f>'Gas Inputs - Gross'!AA85</f>
        <v/>
      </c>
      <c r="P76" s="114" t="str">
        <f>'Gas Inputs - Gross'!AB85</f>
        <v/>
      </c>
      <c r="Q76" s="114" t="str">
        <f>'Gas Inputs - Gross'!AC85</f>
        <v/>
      </c>
      <c r="R76" s="114" t="str">
        <f>'Gas Inputs - Gross'!AD85</f>
        <v/>
      </c>
    </row>
    <row r="77" spans="1:18" x14ac:dyDescent="0.25">
      <c r="A77" s="1" t="str">
        <f>IF('Gas Inputs - Gross'!A86="","",'Gas Inputs - Gross'!A86)</f>
        <v/>
      </c>
      <c r="L77" s="114" t="str">
        <f>'Gas Inputs - Gross'!X86</f>
        <v/>
      </c>
      <c r="M77" s="114" t="str">
        <f>'Gas Inputs - Gross'!Y86</f>
        <v/>
      </c>
      <c r="N77" s="114" t="str">
        <f>'Gas Inputs - Gross'!Z86</f>
        <v/>
      </c>
      <c r="O77" s="114" t="str">
        <f>'Gas Inputs - Gross'!AA86</f>
        <v/>
      </c>
      <c r="P77" s="114" t="str">
        <f>'Gas Inputs - Gross'!AB86</f>
        <v/>
      </c>
      <c r="Q77" s="114" t="str">
        <f>'Gas Inputs - Gross'!AC86</f>
        <v/>
      </c>
      <c r="R77" s="114" t="str">
        <f>'Gas Inputs - Gross'!AD86</f>
        <v/>
      </c>
    </row>
    <row r="78" spans="1:18" x14ac:dyDescent="0.25">
      <c r="A78" s="1" t="str">
        <f>IF('Gas Inputs - Gross'!A87="","",'Gas Inputs - Gross'!A87)</f>
        <v/>
      </c>
      <c r="L78" s="114" t="str">
        <f>'Gas Inputs - Gross'!X87</f>
        <v/>
      </c>
      <c r="M78" s="114" t="str">
        <f>'Gas Inputs - Gross'!Y87</f>
        <v/>
      </c>
      <c r="N78" s="114" t="str">
        <f>'Gas Inputs - Gross'!Z87</f>
        <v/>
      </c>
      <c r="O78" s="114" t="str">
        <f>'Gas Inputs - Gross'!AA87</f>
        <v/>
      </c>
      <c r="P78" s="114" t="str">
        <f>'Gas Inputs - Gross'!AB87</f>
        <v/>
      </c>
      <c r="Q78" s="114" t="str">
        <f>'Gas Inputs - Gross'!AC87</f>
        <v/>
      </c>
      <c r="R78" s="114" t="str">
        <f>'Gas Inputs - Gross'!AD87</f>
        <v/>
      </c>
    </row>
    <row r="79" spans="1:18" x14ac:dyDescent="0.25">
      <c r="A79" s="1" t="str">
        <f>IF('Gas Inputs - Gross'!A88="","",'Gas Inputs - Gross'!A88)</f>
        <v/>
      </c>
      <c r="L79" s="114" t="str">
        <f>'Gas Inputs - Gross'!X88</f>
        <v/>
      </c>
      <c r="M79" s="114" t="str">
        <f>'Gas Inputs - Gross'!Y88</f>
        <v/>
      </c>
      <c r="N79" s="114" t="str">
        <f>'Gas Inputs - Gross'!Z88</f>
        <v/>
      </c>
      <c r="O79" s="114" t="str">
        <f>'Gas Inputs - Gross'!AA88</f>
        <v/>
      </c>
      <c r="P79" s="114" t="str">
        <f>'Gas Inputs - Gross'!AB88</f>
        <v/>
      </c>
      <c r="Q79" s="114" t="str">
        <f>'Gas Inputs - Gross'!AC88</f>
        <v/>
      </c>
      <c r="R79" s="114" t="str">
        <f>'Gas Inputs - Gross'!AD88</f>
        <v/>
      </c>
    </row>
    <row r="80" spans="1:18" x14ac:dyDescent="0.25">
      <c r="A80" s="1" t="str">
        <f>IF('Gas Inputs - Gross'!A89="","",'Gas Inputs - Gross'!A89)</f>
        <v/>
      </c>
      <c r="L80" s="114" t="str">
        <f>'Gas Inputs - Gross'!X89</f>
        <v/>
      </c>
      <c r="M80" s="114" t="str">
        <f>'Gas Inputs - Gross'!Y89</f>
        <v/>
      </c>
      <c r="N80" s="114" t="str">
        <f>'Gas Inputs - Gross'!Z89</f>
        <v/>
      </c>
      <c r="O80" s="114" t="str">
        <f>'Gas Inputs - Gross'!AA89</f>
        <v/>
      </c>
      <c r="P80" s="114" t="str">
        <f>'Gas Inputs - Gross'!AB89</f>
        <v/>
      </c>
      <c r="Q80" s="114" t="str">
        <f>'Gas Inputs - Gross'!AC89</f>
        <v/>
      </c>
      <c r="R80" s="114" t="str">
        <f>'Gas Inputs - Gross'!AD89</f>
        <v/>
      </c>
    </row>
    <row r="81" spans="1:18" x14ac:dyDescent="0.25">
      <c r="A81" s="1" t="str">
        <f>IF('Gas Inputs - Gross'!A90="","",'Gas Inputs - Gross'!A90)</f>
        <v/>
      </c>
      <c r="L81" s="114" t="str">
        <f>'Gas Inputs - Gross'!X90</f>
        <v/>
      </c>
      <c r="M81" s="114" t="str">
        <f>'Gas Inputs - Gross'!Y90</f>
        <v/>
      </c>
      <c r="N81" s="114" t="str">
        <f>'Gas Inputs - Gross'!Z90</f>
        <v/>
      </c>
      <c r="O81" s="114" t="str">
        <f>'Gas Inputs - Gross'!AA90</f>
        <v/>
      </c>
      <c r="P81" s="114" t="str">
        <f>'Gas Inputs - Gross'!AB90</f>
        <v/>
      </c>
      <c r="Q81" s="114" t="str">
        <f>'Gas Inputs - Gross'!AC90</f>
        <v/>
      </c>
      <c r="R81" s="114" t="str">
        <f>'Gas Inputs - Gross'!AD90</f>
        <v/>
      </c>
    </row>
    <row r="82" spans="1:18" x14ac:dyDescent="0.25">
      <c r="A82" s="1" t="str">
        <f>IF('Gas Inputs - Gross'!A91="","",'Gas Inputs - Gross'!A91)</f>
        <v/>
      </c>
      <c r="L82" s="114" t="str">
        <f>'Gas Inputs - Gross'!X91</f>
        <v/>
      </c>
      <c r="M82" s="114" t="str">
        <f>'Gas Inputs - Gross'!Y91</f>
        <v/>
      </c>
      <c r="N82" s="114" t="str">
        <f>'Gas Inputs - Gross'!Z91</f>
        <v/>
      </c>
      <c r="O82" s="114" t="str">
        <f>'Gas Inputs - Gross'!AA91</f>
        <v/>
      </c>
      <c r="P82" s="114" t="str">
        <f>'Gas Inputs - Gross'!AB91</f>
        <v/>
      </c>
      <c r="Q82" s="114" t="str">
        <f>'Gas Inputs - Gross'!AC91</f>
        <v/>
      </c>
      <c r="R82" s="114" t="str">
        <f>'Gas Inputs - Gross'!AD91</f>
        <v/>
      </c>
    </row>
    <row r="83" spans="1:18" x14ac:dyDescent="0.25">
      <c r="A83" s="1" t="str">
        <f>IF('Gas Inputs - Gross'!A92="","",'Gas Inputs - Gross'!A92)</f>
        <v/>
      </c>
      <c r="L83" s="114" t="str">
        <f>'Gas Inputs - Gross'!X92</f>
        <v/>
      </c>
      <c r="M83" s="114" t="str">
        <f>'Gas Inputs - Gross'!Y92</f>
        <v/>
      </c>
      <c r="N83" s="114" t="str">
        <f>'Gas Inputs - Gross'!Z92</f>
        <v/>
      </c>
      <c r="O83" s="114" t="str">
        <f>'Gas Inputs - Gross'!AA92</f>
        <v/>
      </c>
      <c r="P83" s="114" t="str">
        <f>'Gas Inputs - Gross'!AB92</f>
        <v/>
      </c>
      <c r="Q83" s="114" t="str">
        <f>'Gas Inputs - Gross'!AC92</f>
        <v/>
      </c>
      <c r="R83" s="114" t="str">
        <f>'Gas Inputs - Gross'!AD92</f>
        <v/>
      </c>
    </row>
    <row r="84" spans="1:18" x14ac:dyDescent="0.25">
      <c r="A84" s="1" t="str">
        <f>IF('Gas Inputs - Gross'!A93="","",'Gas Inputs - Gross'!A93)</f>
        <v/>
      </c>
      <c r="L84" s="114" t="str">
        <f>'Gas Inputs - Gross'!X93</f>
        <v/>
      </c>
      <c r="M84" s="114" t="str">
        <f>'Gas Inputs - Gross'!Y93</f>
        <v/>
      </c>
      <c r="N84" s="114" t="str">
        <f>'Gas Inputs - Gross'!Z93</f>
        <v/>
      </c>
      <c r="O84" s="114" t="str">
        <f>'Gas Inputs - Gross'!AA93</f>
        <v/>
      </c>
      <c r="P84" s="114" t="str">
        <f>'Gas Inputs - Gross'!AB93</f>
        <v/>
      </c>
      <c r="Q84" s="114" t="str">
        <f>'Gas Inputs - Gross'!AC93</f>
        <v/>
      </c>
      <c r="R84" s="114" t="str">
        <f>'Gas Inputs - Gross'!AD93</f>
        <v/>
      </c>
    </row>
    <row r="85" spans="1:18" x14ac:dyDescent="0.25">
      <c r="A85" s="1" t="str">
        <f>IF('Gas Inputs - Gross'!A94="","",'Gas Inputs - Gross'!A94)</f>
        <v/>
      </c>
      <c r="L85" s="114" t="str">
        <f>'Gas Inputs - Gross'!X94</f>
        <v/>
      </c>
      <c r="M85" s="114" t="str">
        <f>'Gas Inputs - Gross'!Y94</f>
        <v/>
      </c>
      <c r="N85" s="114" t="str">
        <f>'Gas Inputs - Gross'!Z94</f>
        <v/>
      </c>
      <c r="O85" s="114" t="str">
        <f>'Gas Inputs - Gross'!AA94</f>
        <v/>
      </c>
      <c r="P85" s="114" t="str">
        <f>'Gas Inputs - Gross'!AB94</f>
        <v/>
      </c>
      <c r="Q85" s="114" t="str">
        <f>'Gas Inputs - Gross'!AC94</f>
        <v/>
      </c>
      <c r="R85" s="114" t="str">
        <f>'Gas Inputs - Gross'!AD94</f>
        <v/>
      </c>
    </row>
    <row r="86" spans="1:18" x14ac:dyDescent="0.25">
      <c r="A86" s="1" t="str">
        <f>IF('Gas Inputs - Gross'!A95="","",'Gas Inputs - Gross'!A95)</f>
        <v/>
      </c>
      <c r="L86" s="114" t="str">
        <f>'Gas Inputs - Gross'!X95</f>
        <v/>
      </c>
      <c r="M86" s="114" t="str">
        <f>'Gas Inputs - Gross'!Y95</f>
        <v/>
      </c>
      <c r="N86" s="114" t="str">
        <f>'Gas Inputs - Gross'!Z95</f>
        <v/>
      </c>
      <c r="O86" s="114" t="str">
        <f>'Gas Inputs - Gross'!AA95</f>
        <v/>
      </c>
      <c r="P86" s="114" t="str">
        <f>'Gas Inputs - Gross'!AB95</f>
        <v/>
      </c>
      <c r="Q86" s="114" t="str">
        <f>'Gas Inputs - Gross'!AC95</f>
        <v/>
      </c>
      <c r="R86" s="114" t="str">
        <f>'Gas Inputs - Gross'!AD95</f>
        <v/>
      </c>
    </row>
    <row r="87" spans="1:18" x14ac:dyDescent="0.25">
      <c r="A87" s="1" t="str">
        <f>IF('Gas Inputs - Gross'!A96="","",'Gas Inputs - Gross'!A96)</f>
        <v/>
      </c>
      <c r="L87" s="114" t="str">
        <f>'Gas Inputs - Gross'!X96</f>
        <v/>
      </c>
      <c r="M87" s="114" t="str">
        <f>'Gas Inputs - Gross'!Y96</f>
        <v/>
      </c>
      <c r="N87" s="114" t="str">
        <f>'Gas Inputs - Gross'!Z96</f>
        <v/>
      </c>
      <c r="O87" s="114" t="str">
        <f>'Gas Inputs - Gross'!AA96</f>
        <v/>
      </c>
      <c r="P87" s="114" t="str">
        <f>'Gas Inputs - Gross'!AB96</f>
        <v/>
      </c>
      <c r="Q87" s="114" t="str">
        <f>'Gas Inputs - Gross'!AC96</f>
        <v/>
      </c>
      <c r="R87" s="114" t="str">
        <f>'Gas Inputs - Gross'!AD96</f>
        <v/>
      </c>
    </row>
    <row r="88" spans="1:18" x14ac:dyDescent="0.25">
      <c r="A88" s="1" t="str">
        <f>IF('Gas Inputs - Gross'!A97="","",'Gas Inputs - Gross'!A97)</f>
        <v/>
      </c>
      <c r="L88" s="114" t="str">
        <f>'Gas Inputs - Gross'!X97</f>
        <v/>
      </c>
      <c r="M88" s="114" t="str">
        <f>'Gas Inputs - Gross'!Y97</f>
        <v/>
      </c>
      <c r="N88" s="114" t="str">
        <f>'Gas Inputs - Gross'!Z97</f>
        <v/>
      </c>
      <c r="O88" s="114" t="str">
        <f>'Gas Inputs - Gross'!AA97</f>
        <v/>
      </c>
      <c r="P88" s="114" t="str">
        <f>'Gas Inputs - Gross'!AB97</f>
        <v/>
      </c>
      <c r="Q88" s="114" t="str">
        <f>'Gas Inputs - Gross'!AC97</f>
        <v/>
      </c>
      <c r="R88" s="114" t="str">
        <f>'Gas Inputs - Gross'!AD97</f>
        <v/>
      </c>
    </row>
    <row r="89" spans="1:18" x14ac:dyDescent="0.25">
      <c r="A89" s="1" t="str">
        <f>IF('Gas Inputs - Gross'!A98="","",'Gas Inputs - Gross'!A98)</f>
        <v/>
      </c>
      <c r="L89" s="114" t="str">
        <f>'Gas Inputs - Gross'!X98</f>
        <v/>
      </c>
      <c r="M89" s="114" t="str">
        <f>'Gas Inputs - Gross'!Y98</f>
        <v/>
      </c>
      <c r="N89" s="114" t="str">
        <f>'Gas Inputs - Gross'!Z98</f>
        <v/>
      </c>
      <c r="O89" s="114" t="str">
        <f>'Gas Inputs - Gross'!AA98</f>
        <v/>
      </c>
      <c r="P89" s="114" t="str">
        <f>'Gas Inputs - Gross'!AB98</f>
        <v/>
      </c>
      <c r="Q89" s="114" t="str">
        <f>'Gas Inputs - Gross'!AC98</f>
        <v/>
      </c>
      <c r="R89" s="114" t="str">
        <f>'Gas Inputs - Gross'!AD98</f>
        <v/>
      </c>
    </row>
    <row r="90" spans="1:18" x14ac:dyDescent="0.25">
      <c r="A90" s="1" t="str">
        <f>IF('Gas Inputs - Gross'!A99="","",'Gas Inputs - Gross'!A99)</f>
        <v/>
      </c>
      <c r="L90" s="114" t="str">
        <f>'Gas Inputs - Gross'!X99</f>
        <v/>
      </c>
      <c r="M90" s="114" t="str">
        <f>'Gas Inputs - Gross'!Y99</f>
        <v/>
      </c>
      <c r="N90" s="114" t="str">
        <f>'Gas Inputs - Gross'!Z99</f>
        <v/>
      </c>
      <c r="O90" s="114" t="str">
        <f>'Gas Inputs - Gross'!AA99</f>
        <v/>
      </c>
      <c r="P90" s="114" t="str">
        <f>'Gas Inputs - Gross'!AB99</f>
        <v/>
      </c>
      <c r="Q90" s="114" t="str">
        <f>'Gas Inputs - Gross'!AC99</f>
        <v/>
      </c>
      <c r="R90" s="114" t="str">
        <f>'Gas Inputs - Gross'!AD99</f>
        <v/>
      </c>
    </row>
    <row r="91" spans="1:18" x14ac:dyDescent="0.25">
      <c r="A91" s="1" t="str">
        <f>IF('Gas Inputs - Gross'!A100="","",'Gas Inputs - Gross'!A100)</f>
        <v/>
      </c>
      <c r="L91" s="114" t="str">
        <f>'Gas Inputs - Gross'!X100</f>
        <v/>
      </c>
      <c r="M91" s="114" t="str">
        <f>'Gas Inputs - Gross'!Y100</f>
        <v/>
      </c>
      <c r="N91" s="114" t="str">
        <f>'Gas Inputs - Gross'!Z100</f>
        <v/>
      </c>
      <c r="O91" s="114" t="str">
        <f>'Gas Inputs - Gross'!AA100</f>
        <v/>
      </c>
      <c r="P91" s="114" t="str">
        <f>'Gas Inputs - Gross'!AB100</f>
        <v/>
      </c>
      <c r="Q91" s="114" t="str">
        <f>'Gas Inputs - Gross'!AC100</f>
        <v/>
      </c>
      <c r="R91" s="114" t="str">
        <f>'Gas Inputs - Gross'!AD100</f>
        <v/>
      </c>
    </row>
    <row r="92" spans="1:18" x14ac:dyDescent="0.25">
      <c r="A92" s="1" t="str">
        <f>IF('Gas Inputs - Gross'!A101="","",'Gas Inputs - Gross'!A101)</f>
        <v/>
      </c>
      <c r="L92" s="114" t="str">
        <f>'Gas Inputs - Gross'!X101</f>
        <v/>
      </c>
      <c r="M92" s="114" t="str">
        <f>'Gas Inputs - Gross'!Y101</f>
        <v/>
      </c>
      <c r="N92" s="114" t="str">
        <f>'Gas Inputs - Gross'!Z101</f>
        <v/>
      </c>
      <c r="O92" s="114" t="str">
        <f>'Gas Inputs - Gross'!AA101</f>
        <v/>
      </c>
      <c r="P92" s="114" t="str">
        <f>'Gas Inputs - Gross'!AB101</f>
        <v/>
      </c>
      <c r="Q92" s="114" t="str">
        <f>'Gas Inputs - Gross'!AC101</f>
        <v/>
      </c>
      <c r="R92" s="114" t="str">
        <f>'Gas Inputs - Gross'!AD101</f>
        <v/>
      </c>
    </row>
    <row r="93" spans="1:18" x14ac:dyDescent="0.25">
      <c r="A93" s="1" t="str">
        <f>IF('Gas Inputs - Gross'!A102="","",'Gas Inputs - Gross'!A102)</f>
        <v/>
      </c>
      <c r="L93" s="114" t="str">
        <f>'Gas Inputs - Gross'!X102</f>
        <v/>
      </c>
      <c r="M93" s="114" t="str">
        <f>'Gas Inputs - Gross'!Y102</f>
        <v/>
      </c>
      <c r="N93" s="114" t="str">
        <f>'Gas Inputs - Gross'!Z102</f>
        <v/>
      </c>
      <c r="O93" s="114" t="str">
        <f>'Gas Inputs - Gross'!AA102</f>
        <v/>
      </c>
      <c r="P93" s="114" t="str">
        <f>'Gas Inputs - Gross'!AB102</f>
        <v/>
      </c>
      <c r="Q93" s="114" t="str">
        <f>'Gas Inputs - Gross'!AC102</f>
        <v/>
      </c>
      <c r="R93" s="114" t="str">
        <f>'Gas Inputs - Gross'!AD102</f>
        <v/>
      </c>
    </row>
    <row r="94" spans="1:18" x14ac:dyDescent="0.25">
      <c r="A94" s="1" t="str">
        <f>IF('Gas Inputs - Gross'!A103="","",'Gas Inputs - Gross'!A103)</f>
        <v/>
      </c>
      <c r="L94" s="114" t="str">
        <f>'Gas Inputs - Gross'!X103</f>
        <v/>
      </c>
      <c r="M94" s="114" t="str">
        <f>'Gas Inputs - Gross'!Y103</f>
        <v/>
      </c>
      <c r="N94" s="114" t="str">
        <f>'Gas Inputs - Gross'!Z103</f>
        <v/>
      </c>
      <c r="O94" s="114" t="str">
        <f>'Gas Inputs - Gross'!AA103</f>
        <v/>
      </c>
      <c r="P94" s="114" t="str">
        <f>'Gas Inputs - Gross'!AB103</f>
        <v/>
      </c>
      <c r="Q94" s="114" t="str">
        <f>'Gas Inputs - Gross'!AC103</f>
        <v/>
      </c>
      <c r="R94" s="114" t="str">
        <f>'Gas Inputs - Gross'!AD103</f>
        <v/>
      </c>
    </row>
    <row r="95" spans="1:18" x14ac:dyDescent="0.25">
      <c r="A95" s="1" t="str">
        <f>IF('Gas Inputs - Gross'!A104="","",'Gas Inputs - Gross'!A104)</f>
        <v/>
      </c>
      <c r="L95" s="114" t="str">
        <f>'Gas Inputs - Gross'!X104</f>
        <v/>
      </c>
      <c r="M95" s="114" t="str">
        <f>'Gas Inputs - Gross'!Y104</f>
        <v/>
      </c>
      <c r="N95" s="114" t="str">
        <f>'Gas Inputs - Gross'!Z104</f>
        <v/>
      </c>
      <c r="O95" s="114" t="str">
        <f>'Gas Inputs - Gross'!AA104</f>
        <v/>
      </c>
      <c r="P95" s="114" t="str">
        <f>'Gas Inputs - Gross'!AB104</f>
        <v/>
      </c>
      <c r="Q95" s="114" t="str">
        <f>'Gas Inputs - Gross'!AC104</f>
        <v/>
      </c>
      <c r="R95" s="114" t="str">
        <f>'Gas Inputs - Gross'!AD104</f>
        <v/>
      </c>
    </row>
    <row r="96" spans="1:18" x14ac:dyDescent="0.25">
      <c r="A96" s="1" t="str">
        <f>IF('Gas Inputs - Gross'!A105="","",'Gas Inputs - Gross'!A105)</f>
        <v/>
      </c>
      <c r="L96" s="114" t="str">
        <f>'Gas Inputs - Gross'!X105</f>
        <v/>
      </c>
      <c r="M96" s="114" t="str">
        <f>'Gas Inputs - Gross'!Y105</f>
        <v/>
      </c>
      <c r="N96" s="114" t="str">
        <f>'Gas Inputs - Gross'!Z105</f>
        <v/>
      </c>
      <c r="O96" s="114" t="str">
        <f>'Gas Inputs - Gross'!AA105</f>
        <v/>
      </c>
      <c r="P96" s="114" t="str">
        <f>'Gas Inputs - Gross'!AB105</f>
        <v/>
      </c>
      <c r="Q96" s="114" t="str">
        <f>'Gas Inputs - Gross'!AC105</f>
        <v/>
      </c>
      <c r="R96" s="114" t="str">
        <f>'Gas Inputs - Gross'!AD105</f>
        <v/>
      </c>
    </row>
    <row r="97" spans="1:18" x14ac:dyDescent="0.25">
      <c r="A97" s="1" t="str">
        <f>IF('Gas Inputs - Gross'!A106="","",'Gas Inputs - Gross'!A106)</f>
        <v/>
      </c>
      <c r="L97" s="114" t="str">
        <f>'Gas Inputs - Gross'!X106</f>
        <v/>
      </c>
      <c r="M97" s="114" t="str">
        <f>'Gas Inputs - Gross'!Y106</f>
        <v/>
      </c>
      <c r="N97" s="114" t="str">
        <f>'Gas Inputs - Gross'!Z106</f>
        <v/>
      </c>
      <c r="O97" s="114" t="str">
        <f>'Gas Inputs - Gross'!AA106</f>
        <v/>
      </c>
      <c r="P97" s="114" t="str">
        <f>'Gas Inputs - Gross'!AB106</f>
        <v/>
      </c>
      <c r="Q97" s="114" t="str">
        <f>'Gas Inputs - Gross'!AC106</f>
        <v/>
      </c>
      <c r="R97" s="114" t="str">
        <f>'Gas Inputs - Gross'!AD106</f>
        <v/>
      </c>
    </row>
    <row r="98" spans="1:18" x14ac:dyDescent="0.25">
      <c r="A98" s="1" t="str">
        <f>IF('Gas Inputs - Gross'!A107="","",'Gas Inputs - Gross'!A107)</f>
        <v/>
      </c>
      <c r="L98" s="114" t="str">
        <f>'Gas Inputs - Gross'!X107</f>
        <v/>
      </c>
      <c r="M98" s="114" t="str">
        <f>'Gas Inputs - Gross'!Y107</f>
        <v/>
      </c>
      <c r="N98" s="114" t="str">
        <f>'Gas Inputs - Gross'!Z107</f>
        <v/>
      </c>
      <c r="O98" s="114" t="str">
        <f>'Gas Inputs - Gross'!AA107</f>
        <v/>
      </c>
      <c r="P98" s="114" t="str">
        <f>'Gas Inputs - Gross'!AB107</f>
        <v/>
      </c>
      <c r="Q98" s="114" t="str">
        <f>'Gas Inputs - Gross'!AC107</f>
        <v/>
      </c>
      <c r="R98" s="114" t="str">
        <f>'Gas Inputs - Gross'!AD107</f>
        <v/>
      </c>
    </row>
    <row r="99" spans="1:18" x14ac:dyDescent="0.25">
      <c r="A99" s="1" t="str">
        <f>IF('Gas Inputs - Gross'!A108="","",'Gas Inputs - Gross'!A108)</f>
        <v/>
      </c>
      <c r="L99" s="114" t="str">
        <f>'Gas Inputs - Gross'!X108</f>
        <v/>
      </c>
      <c r="M99" s="114" t="str">
        <f>'Gas Inputs - Gross'!Y108</f>
        <v/>
      </c>
      <c r="N99" s="114" t="str">
        <f>'Gas Inputs - Gross'!Z108</f>
        <v/>
      </c>
      <c r="O99" s="114" t="str">
        <f>'Gas Inputs - Gross'!AA108</f>
        <v/>
      </c>
      <c r="P99" s="114" t="str">
        <f>'Gas Inputs - Gross'!AB108</f>
        <v/>
      </c>
      <c r="Q99" s="114" t="str">
        <f>'Gas Inputs - Gross'!AC108</f>
        <v/>
      </c>
      <c r="R99" s="114" t="str">
        <f>'Gas Inputs - Gross'!AD108</f>
        <v/>
      </c>
    </row>
    <row r="100" spans="1:18" x14ac:dyDescent="0.25">
      <c r="A100" s="1" t="str">
        <f>IF('Gas Inputs - Gross'!A109="","",'Gas Inputs - Gross'!A109)</f>
        <v/>
      </c>
      <c r="L100" s="114" t="str">
        <f>'Gas Inputs - Gross'!X109</f>
        <v/>
      </c>
      <c r="M100" s="114" t="str">
        <f>'Gas Inputs - Gross'!Y109</f>
        <v/>
      </c>
      <c r="N100" s="114" t="str">
        <f>'Gas Inputs - Gross'!Z109</f>
        <v/>
      </c>
      <c r="O100" s="114" t="str">
        <f>'Gas Inputs - Gross'!AA109</f>
        <v/>
      </c>
      <c r="P100" s="114" t="str">
        <f>'Gas Inputs - Gross'!AB109</f>
        <v/>
      </c>
      <c r="Q100" s="114" t="str">
        <f>'Gas Inputs - Gross'!AC109</f>
        <v/>
      </c>
      <c r="R100" s="114" t="str">
        <f>'Gas Inputs - Gross'!AD109</f>
        <v/>
      </c>
    </row>
    <row r="101" spans="1:18" x14ac:dyDescent="0.25">
      <c r="A101" s="1" t="str">
        <f>IF('Gas Inputs - Gross'!A110="","",'Gas Inputs - Gross'!A110)</f>
        <v/>
      </c>
      <c r="L101" s="114" t="str">
        <f>'Gas Inputs - Gross'!X110</f>
        <v/>
      </c>
      <c r="M101" s="114" t="str">
        <f>'Gas Inputs - Gross'!Y110</f>
        <v/>
      </c>
      <c r="N101" s="114" t="str">
        <f>'Gas Inputs - Gross'!Z110</f>
        <v/>
      </c>
      <c r="O101" s="114" t="str">
        <f>'Gas Inputs - Gross'!AA110</f>
        <v/>
      </c>
      <c r="P101" s="114" t="str">
        <f>'Gas Inputs - Gross'!AB110</f>
        <v/>
      </c>
      <c r="Q101" s="114" t="str">
        <f>'Gas Inputs - Gross'!AC110</f>
        <v/>
      </c>
      <c r="R101" s="114" t="str">
        <f>'Gas Inputs - Gross'!AD110</f>
        <v/>
      </c>
    </row>
    <row r="102" spans="1:18" x14ac:dyDescent="0.25">
      <c r="A102" s="1" t="str">
        <f>IF('Gas Inputs - Gross'!A111="","",'Gas Inputs - Gross'!A111)</f>
        <v/>
      </c>
      <c r="L102" s="114" t="str">
        <f>'Gas Inputs - Gross'!X111</f>
        <v/>
      </c>
      <c r="M102" s="114" t="str">
        <f>'Gas Inputs - Gross'!Y111</f>
        <v/>
      </c>
      <c r="N102" s="114" t="str">
        <f>'Gas Inputs - Gross'!Z111</f>
        <v/>
      </c>
      <c r="O102" s="114" t="str">
        <f>'Gas Inputs - Gross'!AA111</f>
        <v/>
      </c>
      <c r="P102" s="114" t="str">
        <f>'Gas Inputs - Gross'!AB111</f>
        <v/>
      </c>
      <c r="Q102" s="114" t="str">
        <f>'Gas Inputs - Gross'!AC111</f>
        <v/>
      </c>
      <c r="R102" s="114" t="str">
        <f>'Gas Inputs - Gross'!AD111</f>
        <v/>
      </c>
    </row>
    <row r="103" spans="1:18" x14ac:dyDescent="0.25">
      <c r="A103" s="1" t="str">
        <f>IF('Gas Inputs - Gross'!A112="","",'Gas Inputs - Gross'!A112)</f>
        <v/>
      </c>
      <c r="L103" s="114" t="str">
        <f>'Gas Inputs - Gross'!X112</f>
        <v/>
      </c>
      <c r="M103" s="114" t="str">
        <f>'Gas Inputs - Gross'!Y112</f>
        <v/>
      </c>
      <c r="N103" s="114" t="str">
        <f>'Gas Inputs - Gross'!Z112</f>
        <v/>
      </c>
      <c r="O103" s="114" t="str">
        <f>'Gas Inputs - Gross'!AA112</f>
        <v/>
      </c>
      <c r="P103" s="114" t="str">
        <f>'Gas Inputs - Gross'!AB112</f>
        <v/>
      </c>
      <c r="Q103" s="114" t="str">
        <f>'Gas Inputs - Gross'!AC112</f>
        <v/>
      </c>
      <c r="R103" s="114" t="str">
        <f>'Gas Inputs - Gross'!AD112</f>
        <v/>
      </c>
    </row>
    <row r="104" spans="1:18" x14ac:dyDescent="0.25">
      <c r="A104" s="1" t="str">
        <f>IF('Gas Inputs - Gross'!A113="","",'Gas Inputs - Gross'!A113)</f>
        <v/>
      </c>
      <c r="L104" s="114" t="str">
        <f>'Gas Inputs - Gross'!X113</f>
        <v/>
      </c>
      <c r="M104" s="114" t="str">
        <f>'Gas Inputs - Gross'!Y113</f>
        <v/>
      </c>
      <c r="N104" s="114" t="str">
        <f>'Gas Inputs - Gross'!Z113</f>
        <v/>
      </c>
      <c r="O104" s="114" t="str">
        <f>'Gas Inputs - Gross'!AA113</f>
        <v/>
      </c>
      <c r="P104" s="114" t="str">
        <f>'Gas Inputs - Gross'!AB113</f>
        <v/>
      </c>
      <c r="Q104" s="114" t="str">
        <f>'Gas Inputs - Gross'!AC113</f>
        <v/>
      </c>
      <c r="R104" s="114" t="str">
        <f>'Gas Inputs - Gross'!AD113</f>
        <v/>
      </c>
    </row>
    <row r="105" spans="1:18" x14ac:dyDescent="0.25">
      <c r="A105" s="1" t="str">
        <f>IF('Gas Inputs - Gross'!A114="","",'Gas Inputs - Gross'!A114)</f>
        <v/>
      </c>
      <c r="L105" s="114" t="str">
        <f>'Gas Inputs - Gross'!X114</f>
        <v/>
      </c>
      <c r="M105" s="114" t="str">
        <f>'Gas Inputs - Gross'!Y114</f>
        <v/>
      </c>
      <c r="N105" s="114" t="str">
        <f>'Gas Inputs - Gross'!Z114</f>
        <v/>
      </c>
      <c r="O105" s="114" t="str">
        <f>'Gas Inputs - Gross'!AA114</f>
        <v/>
      </c>
      <c r="P105" s="114" t="str">
        <f>'Gas Inputs - Gross'!AB114</f>
        <v/>
      </c>
      <c r="Q105" s="114" t="str">
        <f>'Gas Inputs - Gross'!AC114</f>
        <v/>
      </c>
      <c r="R105" s="114" t="str">
        <f>'Gas Inputs - Gross'!AD114</f>
        <v/>
      </c>
    </row>
    <row r="106" spans="1:18" x14ac:dyDescent="0.25">
      <c r="A106" s="1" t="str">
        <f>IF('Gas Inputs - Gross'!A115="","",'Gas Inputs - Gross'!A115)</f>
        <v/>
      </c>
      <c r="L106" s="114" t="str">
        <f>'Gas Inputs - Gross'!X115</f>
        <v/>
      </c>
      <c r="M106" s="114" t="str">
        <f>'Gas Inputs - Gross'!Y115</f>
        <v/>
      </c>
      <c r="N106" s="114" t="str">
        <f>'Gas Inputs - Gross'!Z115</f>
        <v/>
      </c>
      <c r="O106" s="114" t="str">
        <f>'Gas Inputs - Gross'!AA115</f>
        <v/>
      </c>
      <c r="P106" s="114" t="str">
        <f>'Gas Inputs - Gross'!AB115</f>
        <v/>
      </c>
      <c r="Q106" s="114" t="str">
        <f>'Gas Inputs - Gross'!AC115</f>
        <v/>
      </c>
      <c r="R106" s="114" t="str">
        <f>'Gas Inputs - Gross'!AD115</f>
        <v/>
      </c>
    </row>
    <row r="107" spans="1:18" x14ac:dyDescent="0.25">
      <c r="A107" s="1" t="str">
        <f>IF('Gas Inputs - Gross'!A116="","",'Gas Inputs - Gross'!A116)</f>
        <v/>
      </c>
      <c r="L107" s="114" t="str">
        <f>'Gas Inputs - Gross'!X116</f>
        <v/>
      </c>
      <c r="M107" s="114" t="str">
        <f>'Gas Inputs - Gross'!Y116</f>
        <v/>
      </c>
      <c r="N107" s="114" t="str">
        <f>'Gas Inputs - Gross'!Z116</f>
        <v/>
      </c>
      <c r="O107" s="114" t="str">
        <f>'Gas Inputs - Gross'!AA116</f>
        <v/>
      </c>
      <c r="P107" s="114" t="str">
        <f>'Gas Inputs - Gross'!AB116</f>
        <v/>
      </c>
      <c r="Q107" s="114" t="str">
        <f>'Gas Inputs - Gross'!AC116</f>
        <v/>
      </c>
      <c r="R107" s="114" t="str">
        <f>'Gas Inputs - Gross'!AD116</f>
        <v/>
      </c>
    </row>
    <row r="108" spans="1:18" x14ac:dyDescent="0.25">
      <c r="A108" s="1" t="str">
        <f>IF('Gas Inputs - Gross'!A117="","",'Gas Inputs - Gross'!A117)</f>
        <v/>
      </c>
      <c r="L108" s="114" t="str">
        <f>'Gas Inputs - Gross'!X117</f>
        <v/>
      </c>
      <c r="M108" s="114" t="str">
        <f>'Gas Inputs - Gross'!Y117</f>
        <v/>
      </c>
      <c r="N108" s="114" t="str">
        <f>'Gas Inputs - Gross'!Z117</f>
        <v/>
      </c>
      <c r="O108" s="114" t="str">
        <f>'Gas Inputs - Gross'!AA117</f>
        <v/>
      </c>
      <c r="P108" s="114" t="str">
        <f>'Gas Inputs - Gross'!AB117</f>
        <v/>
      </c>
      <c r="Q108" s="114" t="str">
        <f>'Gas Inputs - Gross'!AC117</f>
        <v/>
      </c>
      <c r="R108" s="114" t="str">
        <f>'Gas Inputs - Gross'!AD117</f>
        <v/>
      </c>
    </row>
    <row r="109" spans="1:18" x14ac:dyDescent="0.25">
      <c r="A109" s="1" t="str">
        <f>IF('Gas Inputs - Gross'!A118="","",'Gas Inputs - Gross'!A118)</f>
        <v/>
      </c>
      <c r="L109" s="114" t="str">
        <f>'Gas Inputs - Gross'!X118</f>
        <v/>
      </c>
      <c r="M109" s="114" t="str">
        <f>'Gas Inputs - Gross'!Y118</f>
        <v/>
      </c>
      <c r="N109" s="114" t="str">
        <f>'Gas Inputs - Gross'!Z118</f>
        <v/>
      </c>
      <c r="O109" s="114" t="str">
        <f>'Gas Inputs - Gross'!AA118</f>
        <v/>
      </c>
      <c r="P109" s="114" t="str">
        <f>'Gas Inputs - Gross'!AB118</f>
        <v/>
      </c>
      <c r="Q109" s="114" t="str">
        <f>'Gas Inputs - Gross'!AC118</f>
        <v/>
      </c>
      <c r="R109" s="114" t="str">
        <f>'Gas Inputs - Gross'!AD118</f>
        <v/>
      </c>
    </row>
    <row r="110" spans="1:18" x14ac:dyDescent="0.25">
      <c r="A110" s="1" t="str">
        <f>IF('Gas Inputs - Gross'!A119="","",'Gas Inputs - Gross'!A119)</f>
        <v/>
      </c>
      <c r="L110" s="114" t="str">
        <f>'Gas Inputs - Gross'!X119</f>
        <v/>
      </c>
      <c r="M110" s="114" t="str">
        <f>'Gas Inputs - Gross'!Y119</f>
        <v/>
      </c>
      <c r="N110" s="114" t="str">
        <f>'Gas Inputs - Gross'!Z119</f>
        <v/>
      </c>
      <c r="O110" s="114" t="str">
        <f>'Gas Inputs - Gross'!AA119</f>
        <v/>
      </c>
      <c r="P110" s="114" t="str">
        <f>'Gas Inputs - Gross'!AB119</f>
        <v/>
      </c>
      <c r="Q110" s="114" t="str">
        <f>'Gas Inputs - Gross'!AC119</f>
        <v/>
      </c>
      <c r="R110" s="114" t="str">
        <f>'Gas Inputs - Gross'!AD119</f>
        <v/>
      </c>
    </row>
    <row r="111" spans="1:18" x14ac:dyDescent="0.25">
      <c r="A111" s="1" t="str">
        <f>IF('Gas Inputs - Gross'!A120="","",'Gas Inputs - Gross'!A120)</f>
        <v/>
      </c>
      <c r="L111" s="114" t="str">
        <f>'Gas Inputs - Gross'!X120</f>
        <v/>
      </c>
      <c r="M111" s="114" t="str">
        <f>'Gas Inputs - Gross'!Y120</f>
        <v/>
      </c>
      <c r="N111" s="114" t="str">
        <f>'Gas Inputs - Gross'!Z120</f>
        <v/>
      </c>
      <c r="O111" s="114" t="str">
        <f>'Gas Inputs - Gross'!AA120</f>
        <v/>
      </c>
      <c r="P111" s="114" t="str">
        <f>'Gas Inputs - Gross'!AB120</f>
        <v/>
      </c>
      <c r="Q111" s="114" t="str">
        <f>'Gas Inputs - Gross'!AC120</f>
        <v/>
      </c>
      <c r="R111" s="114" t="str">
        <f>'Gas Inputs - Gross'!AD120</f>
        <v/>
      </c>
    </row>
    <row r="112" spans="1:18" x14ac:dyDescent="0.25">
      <c r="A112" s="1" t="str">
        <f>IF('Gas Inputs - Gross'!A121="","",'Gas Inputs - Gross'!A121)</f>
        <v/>
      </c>
      <c r="L112" s="114" t="str">
        <f>'Gas Inputs - Gross'!X121</f>
        <v/>
      </c>
      <c r="M112" s="114" t="str">
        <f>'Gas Inputs - Gross'!Y121</f>
        <v/>
      </c>
      <c r="N112" s="114" t="str">
        <f>'Gas Inputs - Gross'!Z121</f>
        <v/>
      </c>
      <c r="O112" s="114" t="str">
        <f>'Gas Inputs - Gross'!AA121</f>
        <v/>
      </c>
      <c r="P112" s="114" t="str">
        <f>'Gas Inputs - Gross'!AB121</f>
        <v/>
      </c>
      <c r="Q112" s="114" t="str">
        <f>'Gas Inputs - Gross'!AC121</f>
        <v/>
      </c>
      <c r="R112" s="114" t="str">
        <f>'Gas Inputs - Gross'!AD121</f>
        <v/>
      </c>
    </row>
    <row r="113" spans="1:18" x14ac:dyDescent="0.25">
      <c r="A113" s="1" t="str">
        <f>IF('Gas Inputs - Gross'!A122="","",'Gas Inputs - Gross'!A122)</f>
        <v/>
      </c>
      <c r="L113" s="114" t="str">
        <f>'Gas Inputs - Gross'!X122</f>
        <v/>
      </c>
      <c r="M113" s="114" t="str">
        <f>'Gas Inputs - Gross'!Y122</f>
        <v/>
      </c>
      <c r="N113" s="114" t="str">
        <f>'Gas Inputs - Gross'!Z122</f>
        <v/>
      </c>
      <c r="O113" s="114" t="str">
        <f>'Gas Inputs - Gross'!AA122</f>
        <v/>
      </c>
      <c r="P113" s="114" t="str">
        <f>'Gas Inputs - Gross'!AB122</f>
        <v/>
      </c>
      <c r="Q113" s="114" t="str">
        <f>'Gas Inputs - Gross'!AC122</f>
        <v/>
      </c>
      <c r="R113" s="114" t="str">
        <f>'Gas Inputs - Gross'!AD122</f>
        <v/>
      </c>
    </row>
    <row r="114" spans="1:18" x14ac:dyDescent="0.25">
      <c r="A114" s="1" t="str">
        <f>IF('Gas Inputs - Gross'!A123="","",'Gas Inputs - Gross'!A123)</f>
        <v/>
      </c>
      <c r="L114" s="114" t="str">
        <f>'Gas Inputs - Gross'!X123</f>
        <v/>
      </c>
      <c r="M114" s="114" t="str">
        <f>'Gas Inputs - Gross'!Y123</f>
        <v/>
      </c>
      <c r="N114" s="114" t="str">
        <f>'Gas Inputs - Gross'!Z123</f>
        <v/>
      </c>
      <c r="O114" s="114" t="str">
        <f>'Gas Inputs - Gross'!AA123</f>
        <v/>
      </c>
      <c r="P114" s="114" t="str">
        <f>'Gas Inputs - Gross'!AB123</f>
        <v/>
      </c>
      <c r="Q114" s="114" t="str">
        <f>'Gas Inputs - Gross'!AC123</f>
        <v/>
      </c>
      <c r="R114" s="114" t="str">
        <f>'Gas Inputs - Gross'!AD123</f>
        <v/>
      </c>
    </row>
    <row r="115" spans="1:18" x14ac:dyDescent="0.25">
      <c r="A115" s="1" t="str">
        <f>IF('Gas Inputs - Gross'!A124="","",'Gas Inputs - Gross'!A124)</f>
        <v/>
      </c>
      <c r="L115" s="114" t="str">
        <f>'Gas Inputs - Gross'!X124</f>
        <v/>
      </c>
      <c r="M115" s="114" t="str">
        <f>'Gas Inputs - Gross'!Y124</f>
        <v/>
      </c>
      <c r="N115" s="114" t="str">
        <f>'Gas Inputs - Gross'!Z124</f>
        <v/>
      </c>
      <c r="O115" s="114" t="str">
        <f>'Gas Inputs - Gross'!AA124</f>
        <v/>
      </c>
      <c r="P115" s="114" t="str">
        <f>'Gas Inputs - Gross'!AB124</f>
        <v/>
      </c>
      <c r="Q115" s="114" t="str">
        <f>'Gas Inputs - Gross'!AC124</f>
        <v/>
      </c>
      <c r="R115" s="114" t="str">
        <f>'Gas Inputs - Gross'!AD124</f>
        <v/>
      </c>
    </row>
    <row r="116" spans="1:18" x14ac:dyDescent="0.25">
      <c r="A116" s="1" t="str">
        <f>IF('Gas Inputs - Gross'!A125="","",'Gas Inputs - Gross'!A125)</f>
        <v/>
      </c>
      <c r="L116" s="114" t="str">
        <f>'Gas Inputs - Gross'!X125</f>
        <v/>
      </c>
      <c r="M116" s="114" t="str">
        <f>'Gas Inputs - Gross'!Y125</f>
        <v/>
      </c>
      <c r="N116" s="114" t="str">
        <f>'Gas Inputs - Gross'!Z125</f>
        <v/>
      </c>
      <c r="O116" s="114" t="str">
        <f>'Gas Inputs - Gross'!AA125</f>
        <v/>
      </c>
      <c r="P116" s="114" t="str">
        <f>'Gas Inputs - Gross'!AB125</f>
        <v/>
      </c>
      <c r="Q116" s="114" t="str">
        <f>'Gas Inputs - Gross'!AC125</f>
        <v/>
      </c>
      <c r="R116" s="114" t="str">
        <f>'Gas Inputs - Gross'!AD125</f>
        <v/>
      </c>
    </row>
    <row r="117" spans="1:18" x14ac:dyDescent="0.25">
      <c r="A117" s="1" t="str">
        <f>IF('Gas Inputs - Gross'!A126="","",'Gas Inputs - Gross'!A126)</f>
        <v/>
      </c>
      <c r="L117" s="114" t="str">
        <f>'Gas Inputs - Gross'!X126</f>
        <v/>
      </c>
      <c r="M117" s="114" t="str">
        <f>'Gas Inputs - Gross'!Y126</f>
        <v/>
      </c>
      <c r="N117" s="114" t="str">
        <f>'Gas Inputs - Gross'!Z126</f>
        <v/>
      </c>
      <c r="O117" s="114" t="str">
        <f>'Gas Inputs - Gross'!AA126</f>
        <v/>
      </c>
      <c r="P117" s="114" t="str">
        <f>'Gas Inputs - Gross'!AB126</f>
        <v/>
      </c>
      <c r="Q117" s="114" t="str">
        <f>'Gas Inputs - Gross'!AC126</f>
        <v/>
      </c>
      <c r="R117" s="114" t="str">
        <f>'Gas Inputs - Gross'!AD126</f>
        <v/>
      </c>
    </row>
    <row r="118" spans="1:18" x14ac:dyDescent="0.25">
      <c r="A118" s="1" t="str">
        <f>IF('Gas Inputs - Gross'!A127="","",'Gas Inputs - Gross'!A127)</f>
        <v/>
      </c>
      <c r="L118" s="114" t="str">
        <f>'Gas Inputs - Gross'!X127</f>
        <v/>
      </c>
      <c r="M118" s="114" t="str">
        <f>'Gas Inputs - Gross'!Y127</f>
        <v/>
      </c>
      <c r="N118" s="114" t="str">
        <f>'Gas Inputs - Gross'!Z127</f>
        <v/>
      </c>
      <c r="O118" s="114" t="str">
        <f>'Gas Inputs - Gross'!AA127</f>
        <v/>
      </c>
      <c r="P118" s="114" t="str">
        <f>'Gas Inputs - Gross'!AB127</f>
        <v/>
      </c>
      <c r="Q118" s="114" t="str">
        <f>'Gas Inputs - Gross'!AC127</f>
        <v/>
      </c>
      <c r="R118" s="114" t="str">
        <f>'Gas Inputs - Gross'!AD127</f>
        <v/>
      </c>
    </row>
    <row r="119" spans="1:18" x14ac:dyDescent="0.25">
      <c r="A119" s="1" t="str">
        <f>IF('Gas Inputs - Gross'!A128="","",'Gas Inputs - Gross'!A128)</f>
        <v/>
      </c>
      <c r="L119" s="114" t="str">
        <f>'Gas Inputs - Gross'!X128</f>
        <v/>
      </c>
      <c r="M119" s="114" t="str">
        <f>'Gas Inputs - Gross'!Y128</f>
        <v/>
      </c>
      <c r="N119" s="114" t="str">
        <f>'Gas Inputs - Gross'!Z128</f>
        <v/>
      </c>
      <c r="O119" s="114" t="str">
        <f>'Gas Inputs - Gross'!AA128</f>
        <v/>
      </c>
      <c r="P119" s="114" t="str">
        <f>'Gas Inputs - Gross'!AB128</f>
        <v/>
      </c>
      <c r="Q119" s="114" t="str">
        <f>'Gas Inputs - Gross'!AC128</f>
        <v/>
      </c>
      <c r="R119" s="114" t="str">
        <f>'Gas Inputs - Gross'!AD128</f>
        <v/>
      </c>
    </row>
    <row r="120" spans="1:18" x14ac:dyDescent="0.25">
      <c r="A120" s="1" t="str">
        <f>IF('Gas Inputs - Gross'!A129="","",'Gas Inputs - Gross'!A129)</f>
        <v/>
      </c>
      <c r="L120" s="114" t="str">
        <f>'Gas Inputs - Gross'!X129</f>
        <v/>
      </c>
      <c r="M120" s="114" t="str">
        <f>'Gas Inputs - Gross'!Y129</f>
        <v/>
      </c>
      <c r="N120" s="114" t="str">
        <f>'Gas Inputs - Gross'!Z129</f>
        <v/>
      </c>
      <c r="O120" s="114" t="str">
        <f>'Gas Inputs - Gross'!AA129</f>
        <v/>
      </c>
      <c r="P120" s="114" t="str">
        <f>'Gas Inputs - Gross'!AB129</f>
        <v/>
      </c>
      <c r="Q120" s="114" t="str">
        <f>'Gas Inputs - Gross'!AC129</f>
        <v/>
      </c>
      <c r="R120" s="114" t="str">
        <f>'Gas Inputs - Gross'!AD129</f>
        <v/>
      </c>
    </row>
    <row r="121" spans="1:18" x14ac:dyDescent="0.25">
      <c r="A121" s="1" t="str">
        <f>IF('Gas Inputs - Gross'!A130="","",'Gas Inputs - Gross'!A130)</f>
        <v/>
      </c>
      <c r="L121" s="114" t="str">
        <f>'Gas Inputs - Gross'!X130</f>
        <v/>
      </c>
      <c r="M121" s="114" t="str">
        <f>'Gas Inputs - Gross'!Y130</f>
        <v/>
      </c>
      <c r="N121" s="114" t="str">
        <f>'Gas Inputs - Gross'!Z130</f>
        <v/>
      </c>
      <c r="O121" s="114" t="str">
        <f>'Gas Inputs - Gross'!AA130</f>
        <v/>
      </c>
      <c r="P121" s="114" t="str">
        <f>'Gas Inputs - Gross'!AB130</f>
        <v/>
      </c>
      <c r="Q121" s="114" t="str">
        <f>'Gas Inputs - Gross'!AC130</f>
        <v/>
      </c>
      <c r="R121" s="114" t="str">
        <f>'Gas Inputs - Gross'!AD130</f>
        <v/>
      </c>
    </row>
    <row r="122" spans="1:18" x14ac:dyDescent="0.25">
      <c r="A122" s="1" t="str">
        <f>IF('Gas Inputs - Gross'!A131="","",'Gas Inputs - Gross'!A131)</f>
        <v/>
      </c>
      <c r="L122" s="114" t="str">
        <f>'Gas Inputs - Gross'!X131</f>
        <v/>
      </c>
      <c r="M122" s="114" t="str">
        <f>'Gas Inputs - Gross'!Y131</f>
        <v/>
      </c>
      <c r="N122" s="114" t="str">
        <f>'Gas Inputs - Gross'!Z131</f>
        <v/>
      </c>
      <c r="O122" s="114" t="str">
        <f>'Gas Inputs - Gross'!AA131</f>
        <v/>
      </c>
      <c r="P122" s="114" t="str">
        <f>'Gas Inputs - Gross'!AB131</f>
        <v/>
      </c>
      <c r="Q122" s="114" t="str">
        <f>'Gas Inputs - Gross'!AC131</f>
        <v/>
      </c>
      <c r="R122" s="114" t="str">
        <f>'Gas Inputs - Gross'!AD131</f>
        <v/>
      </c>
    </row>
    <row r="123" spans="1:18" x14ac:dyDescent="0.25">
      <c r="A123" s="1" t="str">
        <f>IF('Gas Inputs - Gross'!A132="","",'Gas Inputs - Gross'!A132)</f>
        <v/>
      </c>
      <c r="L123" s="114" t="str">
        <f>'Gas Inputs - Gross'!X132</f>
        <v/>
      </c>
      <c r="M123" s="114" t="str">
        <f>'Gas Inputs - Gross'!Y132</f>
        <v/>
      </c>
      <c r="N123" s="114" t="str">
        <f>'Gas Inputs - Gross'!Z132</f>
        <v/>
      </c>
      <c r="O123" s="114" t="str">
        <f>'Gas Inputs - Gross'!AA132</f>
        <v/>
      </c>
      <c r="P123" s="114" t="str">
        <f>'Gas Inputs - Gross'!AB132</f>
        <v/>
      </c>
      <c r="Q123" s="114" t="str">
        <f>'Gas Inputs - Gross'!AC132</f>
        <v/>
      </c>
      <c r="R123" s="114" t="str">
        <f>'Gas Inputs - Gross'!AD132</f>
        <v/>
      </c>
    </row>
    <row r="124" spans="1:18" x14ac:dyDescent="0.25">
      <c r="A124" s="1" t="str">
        <f>IF('Gas Inputs - Gross'!A133="","",'Gas Inputs - Gross'!A133)</f>
        <v/>
      </c>
      <c r="L124" s="114" t="str">
        <f>'Gas Inputs - Gross'!X133</f>
        <v/>
      </c>
      <c r="M124" s="114" t="str">
        <f>'Gas Inputs - Gross'!Y133</f>
        <v/>
      </c>
      <c r="N124" s="114" t="str">
        <f>'Gas Inputs - Gross'!Z133</f>
        <v/>
      </c>
      <c r="O124" s="114" t="str">
        <f>'Gas Inputs - Gross'!AA133</f>
        <v/>
      </c>
      <c r="P124" s="114" t="str">
        <f>'Gas Inputs - Gross'!AB133</f>
        <v/>
      </c>
      <c r="Q124" s="114" t="str">
        <f>'Gas Inputs - Gross'!AC133</f>
        <v/>
      </c>
      <c r="R124" s="114" t="str">
        <f>'Gas Inputs - Gross'!AD133</f>
        <v/>
      </c>
    </row>
    <row r="125" spans="1:18" x14ac:dyDescent="0.25">
      <c r="A125" s="1" t="str">
        <f>IF('Gas Inputs - Gross'!A134="","",'Gas Inputs - Gross'!A134)</f>
        <v/>
      </c>
      <c r="L125" s="114" t="str">
        <f>'Gas Inputs - Gross'!X134</f>
        <v/>
      </c>
      <c r="M125" s="114" t="str">
        <f>'Gas Inputs - Gross'!Y134</f>
        <v/>
      </c>
      <c r="N125" s="114" t="str">
        <f>'Gas Inputs - Gross'!Z134</f>
        <v/>
      </c>
      <c r="O125" s="114" t="str">
        <f>'Gas Inputs - Gross'!AA134</f>
        <v/>
      </c>
      <c r="P125" s="114" t="str">
        <f>'Gas Inputs - Gross'!AB134</f>
        <v/>
      </c>
      <c r="Q125" s="114" t="str">
        <f>'Gas Inputs - Gross'!AC134</f>
        <v/>
      </c>
      <c r="R125" s="114" t="str">
        <f>'Gas Inputs - Gross'!AD134</f>
        <v/>
      </c>
    </row>
    <row r="126" spans="1:18" x14ac:dyDescent="0.25">
      <c r="A126" s="1" t="str">
        <f>IF('Gas Inputs - Gross'!A135="","",'Gas Inputs - Gross'!A135)</f>
        <v/>
      </c>
      <c r="L126" s="114" t="str">
        <f>'Gas Inputs - Gross'!X135</f>
        <v/>
      </c>
      <c r="M126" s="114" t="str">
        <f>'Gas Inputs - Gross'!Y135</f>
        <v/>
      </c>
      <c r="N126" s="114" t="str">
        <f>'Gas Inputs - Gross'!Z135</f>
        <v/>
      </c>
      <c r="O126" s="114" t="str">
        <f>'Gas Inputs - Gross'!AA135</f>
        <v/>
      </c>
      <c r="P126" s="114" t="str">
        <f>'Gas Inputs - Gross'!AB135</f>
        <v/>
      </c>
      <c r="Q126" s="114" t="str">
        <f>'Gas Inputs - Gross'!AC135</f>
        <v/>
      </c>
      <c r="R126" s="114" t="str">
        <f>'Gas Inputs - Gross'!AD135</f>
        <v/>
      </c>
    </row>
    <row r="127" spans="1:18" x14ac:dyDescent="0.25">
      <c r="A127" s="1" t="str">
        <f>IF('Gas Inputs - Gross'!A136="","",'Gas Inputs - Gross'!A136)</f>
        <v/>
      </c>
      <c r="L127" s="114" t="str">
        <f>'Gas Inputs - Gross'!X136</f>
        <v/>
      </c>
      <c r="M127" s="114" t="str">
        <f>'Gas Inputs - Gross'!Y136</f>
        <v/>
      </c>
      <c r="N127" s="114" t="str">
        <f>'Gas Inputs - Gross'!Z136</f>
        <v/>
      </c>
      <c r="O127" s="114" t="str">
        <f>'Gas Inputs - Gross'!AA136</f>
        <v/>
      </c>
      <c r="P127" s="114" t="str">
        <f>'Gas Inputs - Gross'!AB136</f>
        <v/>
      </c>
      <c r="Q127" s="114" t="str">
        <f>'Gas Inputs - Gross'!AC136</f>
        <v/>
      </c>
      <c r="R127" s="114" t="str">
        <f>'Gas Inputs - Gross'!AD136</f>
        <v/>
      </c>
    </row>
    <row r="128" spans="1:18" x14ac:dyDescent="0.25">
      <c r="A128" s="1" t="str">
        <f>IF('Gas Inputs - Gross'!A137="","",'Gas Inputs - Gross'!A137)</f>
        <v/>
      </c>
      <c r="L128" s="114" t="str">
        <f>'Gas Inputs - Gross'!X137</f>
        <v/>
      </c>
      <c r="M128" s="114" t="str">
        <f>'Gas Inputs - Gross'!Y137</f>
        <v/>
      </c>
      <c r="N128" s="114" t="str">
        <f>'Gas Inputs - Gross'!Z137</f>
        <v/>
      </c>
      <c r="O128" s="114" t="str">
        <f>'Gas Inputs - Gross'!AA137</f>
        <v/>
      </c>
      <c r="P128" s="114" t="str">
        <f>'Gas Inputs - Gross'!AB137</f>
        <v/>
      </c>
      <c r="Q128" s="114" t="str">
        <f>'Gas Inputs - Gross'!AC137</f>
        <v/>
      </c>
      <c r="R128" s="114" t="str">
        <f>'Gas Inputs - Gross'!AD137</f>
        <v/>
      </c>
    </row>
    <row r="129" spans="1:18" x14ac:dyDescent="0.25">
      <c r="A129" s="1" t="str">
        <f>IF('Gas Inputs - Gross'!A138="","",'Gas Inputs - Gross'!A138)</f>
        <v/>
      </c>
      <c r="L129" s="114" t="str">
        <f>'Gas Inputs - Gross'!X138</f>
        <v/>
      </c>
      <c r="M129" s="114" t="str">
        <f>'Gas Inputs - Gross'!Y138</f>
        <v/>
      </c>
      <c r="N129" s="114" t="str">
        <f>'Gas Inputs - Gross'!Z138</f>
        <v/>
      </c>
      <c r="O129" s="114" t="str">
        <f>'Gas Inputs - Gross'!AA138</f>
        <v/>
      </c>
      <c r="P129" s="114" t="str">
        <f>'Gas Inputs - Gross'!AB138</f>
        <v/>
      </c>
      <c r="Q129" s="114" t="str">
        <f>'Gas Inputs - Gross'!AC138</f>
        <v/>
      </c>
      <c r="R129" s="114" t="str">
        <f>'Gas Inputs - Gross'!AD138</f>
        <v/>
      </c>
    </row>
    <row r="130" spans="1:18" x14ac:dyDescent="0.25">
      <c r="A130" s="1" t="str">
        <f>IF('Gas Inputs - Gross'!A139="","",'Gas Inputs - Gross'!A139)</f>
        <v/>
      </c>
      <c r="L130" s="114" t="str">
        <f>'Gas Inputs - Gross'!X139</f>
        <v/>
      </c>
      <c r="M130" s="114" t="str">
        <f>'Gas Inputs - Gross'!Y139</f>
        <v/>
      </c>
      <c r="N130" s="114" t="str">
        <f>'Gas Inputs - Gross'!Z139</f>
        <v/>
      </c>
      <c r="O130" s="114" t="str">
        <f>'Gas Inputs - Gross'!AA139</f>
        <v/>
      </c>
      <c r="P130" s="114" t="str">
        <f>'Gas Inputs - Gross'!AB139</f>
        <v/>
      </c>
      <c r="Q130" s="114" t="str">
        <f>'Gas Inputs - Gross'!AC139</f>
        <v/>
      </c>
      <c r="R130" s="114" t="str">
        <f>'Gas Inputs - Gross'!AD139</f>
        <v/>
      </c>
    </row>
    <row r="131" spans="1:18" x14ac:dyDescent="0.25">
      <c r="A131" s="1" t="str">
        <f>IF('Gas Inputs - Gross'!A140="","",'Gas Inputs - Gross'!A140)</f>
        <v/>
      </c>
      <c r="L131" s="114" t="str">
        <f>'Gas Inputs - Gross'!X140</f>
        <v/>
      </c>
      <c r="M131" s="114" t="str">
        <f>'Gas Inputs - Gross'!Y140</f>
        <v/>
      </c>
      <c r="N131" s="114" t="str">
        <f>'Gas Inputs - Gross'!Z140</f>
        <v/>
      </c>
      <c r="O131" s="114" t="str">
        <f>'Gas Inputs - Gross'!AA140</f>
        <v/>
      </c>
      <c r="P131" s="114" t="str">
        <f>'Gas Inputs - Gross'!AB140</f>
        <v/>
      </c>
      <c r="Q131" s="114" t="str">
        <f>'Gas Inputs - Gross'!AC140</f>
        <v/>
      </c>
      <c r="R131" s="114" t="str">
        <f>'Gas Inputs - Gross'!AD140</f>
        <v/>
      </c>
    </row>
    <row r="132" spans="1:18" x14ac:dyDescent="0.25">
      <c r="A132" s="1" t="str">
        <f>IF('Gas Inputs - Gross'!A141="","",'Gas Inputs - Gross'!A141)</f>
        <v/>
      </c>
      <c r="L132" s="114" t="str">
        <f>'Gas Inputs - Gross'!X141</f>
        <v/>
      </c>
      <c r="M132" s="114" t="str">
        <f>'Gas Inputs - Gross'!Y141</f>
        <v/>
      </c>
      <c r="N132" s="114" t="str">
        <f>'Gas Inputs - Gross'!Z141</f>
        <v/>
      </c>
      <c r="O132" s="114" t="str">
        <f>'Gas Inputs - Gross'!AA141</f>
        <v/>
      </c>
      <c r="P132" s="114" t="str">
        <f>'Gas Inputs - Gross'!AB141</f>
        <v/>
      </c>
      <c r="Q132" s="114" t="str">
        <f>'Gas Inputs - Gross'!AC141</f>
        <v/>
      </c>
      <c r="R132" s="114" t="str">
        <f>'Gas Inputs - Gross'!AD141</f>
        <v/>
      </c>
    </row>
    <row r="133" spans="1:18" x14ac:dyDescent="0.25">
      <c r="A133" s="1" t="str">
        <f>IF('Gas Inputs - Gross'!A142="","",'Gas Inputs - Gross'!A142)</f>
        <v/>
      </c>
      <c r="L133" s="114" t="str">
        <f>'Gas Inputs - Gross'!X142</f>
        <v/>
      </c>
      <c r="M133" s="114" t="str">
        <f>'Gas Inputs - Gross'!Y142</f>
        <v/>
      </c>
      <c r="N133" s="114" t="str">
        <f>'Gas Inputs - Gross'!Z142</f>
        <v/>
      </c>
      <c r="O133" s="114" t="str">
        <f>'Gas Inputs - Gross'!AA142</f>
        <v/>
      </c>
      <c r="P133" s="114" t="str">
        <f>'Gas Inputs - Gross'!AB142</f>
        <v/>
      </c>
      <c r="Q133" s="114" t="str">
        <f>'Gas Inputs - Gross'!AC142</f>
        <v/>
      </c>
      <c r="R133" s="114" t="str">
        <f>'Gas Inputs - Gross'!AD142</f>
        <v/>
      </c>
    </row>
    <row r="134" spans="1:18" x14ac:dyDescent="0.25">
      <c r="A134" s="1" t="str">
        <f>IF('Gas Inputs - Gross'!A143="","",'Gas Inputs - Gross'!A143)</f>
        <v/>
      </c>
      <c r="L134" s="114" t="str">
        <f>'Gas Inputs - Gross'!X143</f>
        <v/>
      </c>
      <c r="M134" s="114" t="str">
        <f>'Gas Inputs - Gross'!Y143</f>
        <v/>
      </c>
      <c r="N134" s="114" t="str">
        <f>'Gas Inputs - Gross'!Z143</f>
        <v/>
      </c>
      <c r="O134" s="114" t="str">
        <f>'Gas Inputs - Gross'!AA143</f>
        <v/>
      </c>
      <c r="P134" s="114" t="str">
        <f>'Gas Inputs - Gross'!AB143</f>
        <v/>
      </c>
      <c r="Q134" s="114" t="str">
        <f>'Gas Inputs - Gross'!AC143</f>
        <v/>
      </c>
      <c r="R134" s="114" t="str">
        <f>'Gas Inputs - Gross'!AD143</f>
        <v/>
      </c>
    </row>
    <row r="135" spans="1:18" x14ac:dyDescent="0.25">
      <c r="A135" s="1" t="str">
        <f>IF('Gas Inputs - Gross'!A144="","",'Gas Inputs - Gross'!A144)</f>
        <v/>
      </c>
      <c r="L135" s="114" t="str">
        <f>'Gas Inputs - Gross'!X144</f>
        <v/>
      </c>
      <c r="M135" s="114" t="str">
        <f>'Gas Inputs - Gross'!Y144</f>
        <v/>
      </c>
      <c r="N135" s="114" t="str">
        <f>'Gas Inputs - Gross'!Z144</f>
        <v/>
      </c>
      <c r="O135" s="114" t="str">
        <f>'Gas Inputs - Gross'!AA144</f>
        <v/>
      </c>
      <c r="P135" s="114" t="str">
        <f>'Gas Inputs - Gross'!AB144</f>
        <v/>
      </c>
      <c r="Q135" s="114" t="str">
        <f>'Gas Inputs - Gross'!AC144</f>
        <v/>
      </c>
      <c r="R135" s="114" t="str">
        <f>'Gas Inputs - Gross'!AD144</f>
        <v/>
      </c>
    </row>
    <row r="136" spans="1:18" x14ac:dyDescent="0.25">
      <c r="A136" s="1" t="str">
        <f>IF('Gas Inputs - Gross'!A145="","",'Gas Inputs - Gross'!A145)</f>
        <v/>
      </c>
      <c r="L136" s="114" t="str">
        <f>'Gas Inputs - Gross'!X145</f>
        <v/>
      </c>
      <c r="M136" s="114" t="str">
        <f>'Gas Inputs - Gross'!Y145</f>
        <v/>
      </c>
      <c r="N136" s="114" t="str">
        <f>'Gas Inputs - Gross'!Z145</f>
        <v/>
      </c>
      <c r="O136" s="114" t="str">
        <f>'Gas Inputs - Gross'!AA145</f>
        <v/>
      </c>
      <c r="P136" s="114" t="str">
        <f>'Gas Inputs - Gross'!AB145</f>
        <v/>
      </c>
      <c r="Q136" s="114" t="str">
        <f>'Gas Inputs - Gross'!AC145</f>
        <v/>
      </c>
      <c r="R136" s="114" t="str">
        <f>'Gas Inputs - Gross'!AD145</f>
        <v/>
      </c>
    </row>
    <row r="137" spans="1:18" x14ac:dyDescent="0.25">
      <c r="A137" s="1" t="str">
        <f>IF('Gas Inputs - Gross'!A146="","",'Gas Inputs - Gross'!A146)</f>
        <v/>
      </c>
      <c r="L137" s="114" t="str">
        <f>'Gas Inputs - Gross'!X146</f>
        <v/>
      </c>
      <c r="M137" s="114" t="str">
        <f>'Gas Inputs - Gross'!Y146</f>
        <v/>
      </c>
      <c r="N137" s="114" t="str">
        <f>'Gas Inputs - Gross'!Z146</f>
        <v/>
      </c>
      <c r="O137" s="114" t="str">
        <f>'Gas Inputs - Gross'!AA146</f>
        <v/>
      </c>
      <c r="P137" s="114" t="str">
        <f>'Gas Inputs - Gross'!AB146</f>
        <v/>
      </c>
      <c r="Q137" s="114" t="str">
        <f>'Gas Inputs - Gross'!AC146</f>
        <v/>
      </c>
      <c r="R137" s="114" t="str">
        <f>'Gas Inputs - Gross'!AD146</f>
        <v/>
      </c>
    </row>
    <row r="138" spans="1:18" x14ac:dyDescent="0.25">
      <c r="A138" s="1" t="str">
        <f>IF('Gas Inputs - Gross'!A147="","",'Gas Inputs - Gross'!A147)</f>
        <v/>
      </c>
      <c r="L138" s="114" t="str">
        <f>'Gas Inputs - Gross'!X147</f>
        <v/>
      </c>
      <c r="M138" s="114" t="str">
        <f>'Gas Inputs - Gross'!Y147</f>
        <v/>
      </c>
      <c r="N138" s="114" t="str">
        <f>'Gas Inputs - Gross'!Z147</f>
        <v/>
      </c>
      <c r="O138" s="114" t="str">
        <f>'Gas Inputs - Gross'!AA147</f>
        <v/>
      </c>
      <c r="P138" s="114" t="str">
        <f>'Gas Inputs - Gross'!AB147</f>
        <v/>
      </c>
      <c r="Q138" s="114" t="str">
        <f>'Gas Inputs - Gross'!AC147</f>
        <v/>
      </c>
      <c r="R138" s="114" t="str">
        <f>'Gas Inputs - Gross'!AD147</f>
        <v/>
      </c>
    </row>
    <row r="139" spans="1:18" x14ac:dyDescent="0.25">
      <c r="A139" s="1" t="str">
        <f>IF('Gas Inputs - Gross'!A148="","",'Gas Inputs - Gross'!A148)</f>
        <v/>
      </c>
      <c r="L139" s="114" t="str">
        <f>'Gas Inputs - Gross'!X148</f>
        <v/>
      </c>
      <c r="M139" s="114" t="str">
        <f>'Gas Inputs - Gross'!Y148</f>
        <v/>
      </c>
      <c r="N139" s="114" t="str">
        <f>'Gas Inputs - Gross'!Z148</f>
        <v/>
      </c>
      <c r="O139" s="114" t="str">
        <f>'Gas Inputs - Gross'!AA148</f>
        <v/>
      </c>
      <c r="P139" s="114" t="str">
        <f>'Gas Inputs - Gross'!AB148</f>
        <v/>
      </c>
      <c r="Q139" s="114" t="str">
        <f>'Gas Inputs - Gross'!AC148</f>
        <v/>
      </c>
      <c r="R139" s="114" t="str">
        <f>'Gas Inputs - Gross'!AD148</f>
        <v/>
      </c>
    </row>
    <row r="140" spans="1:18" x14ac:dyDescent="0.25">
      <c r="A140" s="1" t="str">
        <f>IF('Gas Inputs - Gross'!A149="","",'Gas Inputs - Gross'!A149)</f>
        <v/>
      </c>
      <c r="L140" s="114" t="str">
        <f>'Gas Inputs - Gross'!X149</f>
        <v/>
      </c>
      <c r="M140" s="114" t="str">
        <f>'Gas Inputs - Gross'!Y149</f>
        <v/>
      </c>
      <c r="N140" s="114" t="str">
        <f>'Gas Inputs - Gross'!Z149</f>
        <v/>
      </c>
      <c r="O140" s="114" t="str">
        <f>'Gas Inputs - Gross'!AA149</f>
        <v/>
      </c>
      <c r="P140" s="114" t="str">
        <f>'Gas Inputs - Gross'!AB149</f>
        <v/>
      </c>
      <c r="Q140" s="114" t="str">
        <f>'Gas Inputs - Gross'!AC149</f>
        <v/>
      </c>
      <c r="R140" s="114" t="str">
        <f>'Gas Inputs - Gross'!AD149</f>
        <v/>
      </c>
    </row>
    <row r="141" spans="1:18" x14ac:dyDescent="0.25">
      <c r="A141" s="1" t="str">
        <f>IF('Gas Inputs - Gross'!A150="","",'Gas Inputs - Gross'!A150)</f>
        <v/>
      </c>
      <c r="L141" s="114" t="str">
        <f>'Gas Inputs - Gross'!X150</f>
        <v/>
      </c>
      <c r="M141" s="114" t="str">
        <f>'Gas Inputs - Gross'!Y150</f>
        <v/>
      </c>
      <c r="N141" s="114" t="str">
        <f>'Gas Inputs - Gross'!Z150</f>
        <v/>
      </c>
      <c r="O141" s="114" t="str">
        <f>'Gas Inputs - Gross'!AA150</f>
        <v/>
      </c>
      <c r="P141" s="114" t="str">
        <f>'Gas Inputs - Gross'!AB150</f>
        <v/>
      </c>
      <c r="Q141" s="114" t="str">
        <f>'Gas Inputs - Gross'!AC150</f>
        <v/>
      </c>
      <c r="R141" s="114" t="str">
        <f>'Gas Inputs - Gross'!AD150</f>
        <v/>
      </c>
    </row>
    <row r="142" spans="1:18" x14ac:dyDescent="0.25">
      <c r="A142" s="1" t="str">
        <f>IF('Gas Inputs - Gross'!A151="","",'Gas Inputs - Gross'!A151)</f>
        <v/>
      </c>
      <c r="L142" s="114" t="str">
        <f>'Gas Inputs - Gross'!X151</f>
        <v/>
      </c>
      <c r="M142" s="114" t="str">
        <f>'Gas Inputs - Gross'!Y151</f>
        <v/>
      </c>
      <c r="N142" s="114" t="str">
        <f>'Gas Inputs - Gross'!Z151</f>
        <v/>
      </c>
      <c r="O142" s="114" t="str">
        <f>'Gas Inputs - Gross'!AA151</f>
        <v/>
      </c>
      <c r="P142" s="114" t="str">
        <f>'Gas Inputs - Gross'!AB151</f>
        <v/>
      </c>
      <c r="Q142" s="114" t="str">
        <f>'Gas Inputs - Gross'!AC151</f>
        <v/>
      </c>
      <c r="R142" s="114" t="str">
        <f>'Gas Inputs - Gross'!AD151</f>
        <v/>
      </c>
    </row>
    <row r="143" spans="1:18" x14ac:dyDescent="0.25">
      <c r="A143" s="1" t="str">
        <f>IF('Gas Inputs - Gross'!A152="","",'Gas Inputs - Gross'!A152)</f>
        <v/>
      </c>
      <c r="L143" s="114" t="str">
        <f>'Gas Inputs - Gross'!X152</f>
        <v/>
      </c>
      <c r="M143" s="114" t="str">
        <f>'Gas Inputs - Gross'!Y152</f>
        <v/>
      </c>
      <c r="N143" s="114" t="str">
        <f>'Gas Inputs - Gross'!Z152</f>
        <v/>
      </c>
      <c r="O143" s="114" t="str">
        <f>'Gas Inputs - Gross'!AA152</f>
        <v/>
      </c>
      <c r="P143" s="114" t="str">
        <f>'Gas Inputs - Gross'!AB152</f>
        <v/>
      </c>
      <c r="Q143" s="114" t="str">
        <f>'Gas Inputs - Gross'!AC152</f>
        <v/>
      </c>
      <c r="R143" s="114" t="str">
        <f>'Gas Inputs - Gross'!AD152</f>
        <v/>
      </c>
    </row>
    <row r="144" spans="1:18" x14ac:dyDescent="0.25">
      <c r="A144" s="1" t="str">
        <f>IF('Gas Inputs - Gross'!A153="","",'Gas Inputs - Gross'!A153)</f>
        <v/>
      </c>
      <c r="L144" s="114" t="str">
        <f>'Gas Inputs - Gross'!X153</f>
        <v/>
      </c>
      <c r="M144" s="114" t="str">
        <f>'Gas Inputs - Gross'!Y153</f>
        <v/>
      </c>
      <c r="N144" s="114" t="str">
        <f>'Gas Inputs - Gross'!Z153</f>
        <v/>
      </c>
      <c r="O144" s="114" t="str">
        <f>'Gas Inputs - Gross'!AA153</f>
        <v/>
      </c>
      <c r="P144" s="114" t="str">
        <f>'Gas Inputs - Gross'!AB153</f>
        <v/>
      </c>
      <c r="Q144" s="114" t="str">
        <f>'Gas Inputs - Gross'!AC153</f>
        <v/>
      </c>
      <c r="R144" s="114" t="str">
        <f>'Gas Inputs - Gross'!AD153</f>
        <v/>
      </c>
    </row>
    <row r="145" spans="1:18" x14ac:dyDescent="0.25">
      <c r="A145" s="1" t="str">
        <f>IF('Gas Inputs - Gross'!A154="","",'Gas Inputs - Gross'!A154)</f>
        <v/>
      </c>
      <c r="L145" s="114" t="str">
        <f>'Gas Inputs - Gross'!X154</f>
        <v/>
      </c>
      <c r="M145" s="114" t="str">
        <f>'Gas Inputs - Gross'!Y154</f>
        <v/>
      </c>
      <c r="N145" s="114" t="str">
        <f>'Gas Inputs - Gross'!Z154</f>
        <v/>
      </c>
      <c r="O145" s="114" t="str">
        <f>'Gas Inputs - Gross'!AA154</f>
        <v/>
      </c>
      <c r="P145" s="114" t="str">
        <f>'Gas Inputs - Gross'!AB154</f>
        <v/>
      </c>
      <c r="Q145" s="114" t="str">
        <f>'Gas Inputs - Gross'!AC154</f>
        <v/>
      </c>
      <c r="R145" s="114" t="str">
        <f>'Gas Inputs - Gross'!AD154</f>
        <v/>
      </c>
    </row>
    <row r="146" spans="1:18" x14ac:dyDescent="0.25">
      <c r="A146" s="1" t="str">
        <f>IF('Gas Inputs - Gross'!A155="","",'Gas Inputs - Gross'!A155)</f>
        <v/>
      </c>
      <c r="L146" s="114" t="str">
        <f>'Gas Inputs - Gross'!X155</f>
        <v/>
      </c>
      <c r="M146" s="114" t="str">
        <f>'Gas Inputs - Gross'!Y155</f>
        <v/>
      </c>
      <c r="N146" s="114" t="str">
        <f>'Gas Inputs - Gross'!Z155</f>
        <v/>
      </c>
      <c r="O146" s="114" t="str">
        <f>'Gas Inputs - Gross'!AA155</f>
        <v/>
      </c>
      <c r="P146" s="114" t="str">
        <f>'Gas Inputs - Gross'!AB155</f>
        <v/>
      </c>
      <c r="Q146" s="114" t="str">
        <f>'Gas Inputs - Gross'!AC155</f>
        <v/>
      </c>
      <c r="R146" s="114" t="str">
        <f>'Gas Inputs - Gross'!AD155</f>
        <v/>
      </c>
    </row>
    <row r="147" spans="1:18" x14ac:dyDescent="0.25">
      <c r="A147" s="1" t="str">
        <f>IF('Gas Inputs - Gross'!A156="","",'Gas Inputs - Gross'!A156)</f>
        <v/>
      </c>
      <c r="L147" s="114" t="str">
        <f>'Gas Inputs - Gross'!X156</f>
        <v/>
      </c>
      <c r="M147" s="114" t="str">
        <f>'Gas Inputs - Gross'!Y156</f>
        <v/>
      </c>
      <c r="N147" s="114" t="str">
        <f>'Gas Inputs - Gross'!Z156</f>
        <v/>
      </c>
      <c r="O147" s="114" t="str">
        <f>'Gas Inputs - Gross'!AA156</f>
        <v/>
      </c>
      <c r="P147" s="114" t="str">
        <f>'Gas Inputs - Gross'!AB156</f>
        <v/>
      </c>
      <c r="Q147" s="114" t="str">
        <f>'Gas Inputs - Gross'!AC156</f>
        <v/>
      </c>
      <c r="R147" s="114" t="str">
        <f>'Gas Inputs - Gross'!AD156</f>
        <v/>
      </c>
    </row>
    <row r="148" spans="1:18" x14ac:dyDescent="0.25">
      <c r="A148" s="1" t="str">
        <f>IF('Gas Inputs - Gross'!A157="","",'Gas Inputs - Gross'!A157)</f>
        <v/>
      </c>
      <c r="L148" s="114" t="str">
        <f>'Gas Inputs - Gross'!X157</f>
        <v/>
      </c>
      <c r="M148" s="114" t="str">
        <f>'Gas Inputs - Gross'!Y157</f>
        <v/>
      </c>
      <c r="N148" s="114" t="str">
        <f>'Gas Inputs - Gross'!Z157</f>
        <v/>
      </c>
      <c r="O148" s="114" t="str">
        <f>'Gas Inputs - Gross'!AA157</f>
        <v/>
      </c>
      <c r="P148" s="114" t="str">
        <f>'Gas Inputs - Gross'!AB157</f>
        <v/>
      </c>
      <c r="Q148" s="114" t="str">
        <f>'Gas Inputs - Gross'!AC157</f>
        <v/>
      </c>
      <c r="R148" s="114" t="str">
        <f>'Gas Inputs - Gross'!AD157</f>
        <v/>
      </c>
    </row>
    <row r="149" spans="1:18" x14ac:dyDescent="0.25">
      <c r="A149" s="1" t="str">
        <f>IF('Gas Inputs - Gross'!A158="","",'Gas Inputs - Gross'!A158)</f>
        <v/>
      </c>
      <c r="L149" s="114" t="str">
        <f>'Gas Inputs - Gross'!X158</f>
        <v/>
      </c>
      <c r="M149" s="114" t="str">
        <f>'Gas Inputs - Gross'!Y158</f>
        <v/>
      </c>
      <c r="N149" s="114" t="str">
        <f>'Gas Inputs - Gross'!Z158</f>
        <v/>
      </c>
      <c r="O149" s="114" t="str">
        <f>'Gas Inputs - Gross'!AA158</f>
        <v/>
      </c>
      <c r="P149" s="114" t="str">
        <f>'Gas Inputs - Gross'!AB158</f>
        <v/>
      </c>
      <c r="Q149" s="114" t="str">
        <f>'Gas Inputs - Gross'!AC158</f>
        <v/>
      </c>
      <c r="R149" s="114" t="str">
        <f>'Gas Inputs - Gross'!AD158</f>
        <v/>
      </c>
    </row>
    <row r="150" spans="1:18" x14ac:dyDescent="0.25">
      <c r="A150" s="1" t="str">
        <f>IF('Gas Inputs - Gross'!A159="","",'Gas Inputs - Gross'!A159)</f>
        <v/>
      </c>
      <c r="L150" s="114" t="str">
        <f>'Gas Inputs - Gross'!X159</f>
        <v/>
      </c>
      <c r="M150" s="114" t="str">
        <f>'Gas Inputs - Gross'!Y159</f>
        <v/>
      </c>
      <c r="N150" s="114" t="str">
        <f>'Gas Inputs - Gross'!Z159</f>
        <v/>
      </c>
      <c r="O150" s="114" t="str">
        <f>'Gas Inputs - Gross'!AA159</f>
        <v/>
      </c>
      <c r="P150" s="114" t="str">
        <f>'Gas Inputs - Gross'!AB159</f>
        <v/>
      </c>
      <c r="Q150" s="114" t="str">
        <f>'Gas Inputs - Gross'!AC159</f>
        <v/>
      </c>
      <c r="R150" s="114" t="str">
        <f>'Gas Inputs - Gross'!AD159</f>
        <v/>
      </c>
    </row>
    <row r="151" spans="1:18" x14ac:dyDescent="0.25">
      <c r="A151" s="1" t="str">
        <f>IF('Gas Inputs - Gross'!A160="","",'Gas Inputs - Gross'!A160)</f>
        <v/>
      </c>
      <c r="L151" s="114" t="str">
        <f>'Gas Inputs - Gross'!X160</f>
        <v/>
      </c>
      <c r="M151" s="114" t="str">
        <f>'Gas Inputs - Gross'!Y160</f>
        <v/>
      </c>
      <c r="N151" s="114" t="str">
        <f>'Gas Inputs - Gross'!Z160</f>
        <v/>
      </c>
      <c r="O151" s="114" t="str">
        <f>'Gas Inputs - Gross'!AA160</f>
        <v/>
      </c>
      <c r="P151" s="114" t="str">
        <f>'Gas Inputs - Gross'!AB160</f>
        <v/>
      </c>
      <c r="Q151" s="114" t="str">
        <f>'Gas Inputs - Gross'!AC160</f>
        <v/>
      </c>
      <c r="R151" s="114" t="str">
        <f>'Gas Inputs - Gross'!AD160</f>
        <v/>
      </c>
    </row>
    <row r="152" spans="1:18" x14ac:dyDescent="0.25">
      <c r="A152" s="1" t="str">
        <f>IF('Gas Inputs - Gross'!A161="","",'Gas Inputs - Gross'!A161)</f>
        <v/>
      </c>
      <c r="L152" s="114" t="str">
        <f>'Gas Inputs - Gross'!X161</f>
        <v/>
      </c>
      <c r="M152" s="114" t="str">
        <f>'Gas Inputs - Gross'!Y161</f>
        <v/>
      </c>
      <c r="N152" s="114" t="str">
        <f>'Gas Inputs - Gross'!Z161</f>
        <v/>
      </c>
      <c r="O152" s="114" t="str">
        <f>'Gas Inputs - Gross'!AA161</f>
        <v/>
      </c>
      <c r="P152" s="114" t="str">
        <f>'Gas Inputs - Gross'!AB161</f>
        <v/>
      </c>
      <c r="Q152" s="114" t="str">
        <f>'Gas Inputs - Gross'!AC161</f>
        <v/>
      </c>
      <c r="R152" s="114" t="str">
        <f>'Gas Inputs - Gross'!AD161</f>
        <v/>
      </c>
    </row>
    <row r="153" spans="1:18" x14ac:dyDescent="0.25">
      <c r="A153" s="1" t="str">
        <f>IF('Gas Inputs - Gross'!A162="","",'Gas Inputs - Gross'!A162)</f>
        <v/>
      </c>
      <c r="L153" s="114" t="str">
        <f>'Gas Inputs - Gross'!X162</f>
        <v/>
      </c>
      <c r="M153" s="114" t="str">
        <f>'Gas Inputs - Gross'!Y162</f>
        <v/>
      </c>
      <c r="N153" s="114" t="str">
        <f>'Gas Inputs - Gross'!Z162</f>
        <v/>
      </c>
      <c r="O153" s="114" t="str">
        <f>'Gas Inputs - Gross'!AA162</f>
        <v/>
      </c>
      <c r="P153" s="114" t="str">
        <f>'Gas Inputs - Gross'!AB162</f>
        <v/>
      </c>
      <c r="Q153" s="114" t="str">
        <f>'Gas Inputs - Gross'!AC162</f>
        <v/>
      </c>
      <c r="R153" s="114" t="str">
        <f>'Gas Inputs - Gross'!AD162</f>
        <v/>
      </c>
    </row>
    <row r="154" spans="1:18" x14ac:dyDescent="0.25">
      <c r="A154" s="1" t="str">
        <f>IF('Gas Inputs - Gross'!A163="","",'Gas Inputs - Gross'!A163)</f>
        <v/>
      </c>
      <c r="L154" s="114" t="str">
        <f>'Gas Inputs - Gross'!X163</f>
        <v/>
      </c>
      <c r="M154" s="114" t="str">
        <f>'Gas Inputs - Gross'!Y163</f>
        <v/>
      </c>
      <c r="N154" s="114" t="str">
        <f>'Gas Inputs - Gross'!Z163</f>
        <v/>
      </c>
      <c r="O154" s="114" t="str">
        <f>'Gas Inputs - Gross'!AA163</f>
        <v/>
      </c>
      <c r="P154" s="114" t="str">
        <f>'Gas Inputs - Gross'!AB163</f>
        <v/>
      </c>
      <c r="Q154" s="114" t="str">
        <f>'Gas Inputs - Gross'!AC163</f>
        <v/>
      </c>
      <c r="R154" s="114" t="str">
        <f>'Gas Inputs - Gross'!AD163</f>
        <v/>
      </c>
    </row>
    <row r="155" spans="1:18" x14ac:dyDescent="0.25">
      <c r="A155" s="1" t="str">
        <f>IF('Gas Inputs - Gross'!A164="","",'Gas Inputs - Gross'!A164)</f>
        <v/>
      </c>
      <c r="L155" s="114" t="str">
        <f>'Gas Inputs - Gross'!X164</f>
        <v/>
      </c>
      <c r="M155" s="114" t="str">
        <f>'Gas Inputs - Gross'!Y164</f>
        <v/>
      </c>
      <c r="N155" s="114" t="str">
        <f>'Gas Inputs - Gross'!Z164</f>
        <v/>
      </c>
      <c r="O155" s="114" t="str">
        <f>'Gas Inputs - Gross'!AA164</f>
        <v/>
      </c>
      <c r="P155" s="114" t="str">
        <f>'Gas Inputs - Gross'!AB164</f>
        <v/>
      </c>
      <c r="Q155" s="114" t="str">
        <f>'Gas Inputs - Gross'!AC164</f>
        <v/>
      </c>
      <c r="R155" s="114" t="str">
        <f>'Gas Inputs - Gross'!AD164</f>
        <v/>
      </c>
    </row>
    <row r="156" spans="1:18" x14ac:dyDescent="0.25">
      <c r="A156" s="1" t="str">
        <f>IF('Gas Inputs - Gross'!A165="","",'Gas Inputs - Gross'!A165)</f>
        <v/>
      </c>
      <c r="L156" s="114" t="str">
        <f>'Gas Inputs - Gross'!X165</f>
        <v/>
      </c>
      <c r="M156" s="114" t="str">
        <f>'Gas Inputs - Gross'!Y165</f>
        <v/>
      </c>
      <c r="N156" s="114" t="str">
        <f>'Gas Inputs - Gross'!Z165</f>
        <v/>
      </c>
      <c r="O156" s="114" t="str">
        <f>'Gas Inputs - Gross'!AA165</f>
        <v/>
      </c>
      <c r="P156" s="114" t="str">
        <f>'Gas Inputs - Gross'!AB165</f>
        <v/>
      </c>
      <c r="Q156" s="114" t="str">
        <f>'Gas Inputs - Gross'!AC165</f>
        <v/>
      </c>
      <c r="R156" s="114" t="str">
        <f>'Gas Inputs - Gross'!AD165</f>
        <v/>
      </c>
    </row>
    <row r="157" spans="1:18" x14ac:dyDescent="0.25">
      <c r="A157" s="1" t="str">
        <f>IF('Gas Inputs - Gross'!A166="","",'Gas Inputs - Gross'!A166)</f>
        <v/>
      </c>
      <c r="L157" s="114" t="str">
        <f>'Gas Inputs - Gross'!X166</f>
        <v/>
      </c>
      <c r="M157" s="114" t="str">
        <f>'Gas Inputs - Gross'!Y166</f>
        <v/>
      </c>
      <c r="N157" s="114" t="str">
        <f>'Gas Inputs - Gross'!Z166</f>
        <v/>
      </c>
      <c r="O157" s="114" t="str">
        <f>'Gas Inputs - Gross'!AA166</f>
        <v/>
      </c>
      <c r="P157" s="114" t="str">
        <f>'Gas Inputs - Gross'!AB166</f>
        <v/>
      </c>
      <c r="Q157" s="114" t="str">
        <f>'Gas Inputs - Gross'!AC166</f>
        <v/>
      </c>
      <c r="R157" s="114" t="str">
        <f>'Gas Inputs - Gross'!AD166</f>
        <v/>
      </c>
    </row>
    <row r="158" spans="1:18" x14ac:dyDescent="0.25">
      <c r="A158" s="1" t="str">
        <f>IF('Gas Inputs - Gross'!A167="","",'Gas Inputs - Gross'!A167)</f>
        <v/>
      </c>
      <c r="L158" s="114" t="str">
        <f>'Gas Inputs - Gross'!X167</f>
        <v/>
      </c>
      <c r="M158" s="114" t="str">
        <f>'Gas Inputs - Gross'!Y167</f>
        <v/>
      </c>
      <c r="N158" s="114" t="str">
        <f>'Gas Inputs - Gross'!Z167</f>
        <v/>
      </c>
      <c r="O158" s="114" t="str">
        <f>'Gas Inputs - Gross'!AA167</f>
        <v/>
      </c>
      <c r="P158" s="114" t="str">
        <f>'Gas Inputs - Gross'!AB167</f>
        <v/>
      </c>
      <c r="Q158" s="114" t="str">
        <f>'Gas Inputs - Gross'!AC167</f>
        <v/>
      </c>
      <c r="R158" s="114" t="str">
        <f>'Gas Inputs - Gross'!AD167</f>
        <v/>
      </c>
    </row>
    <row r="159" spans="1:18" x14ac:dyDescent="0.25">
      <c r="A159" s="1" t="str">
        <f>IF('Gas Inputs - Gross'!A168="","",'Gas Inputs - Gross'!A168)</f>
        <v/>
      </c>
      <c r="L159" s="114" t="str">
        <f>'Gas Inputs - Gross'!X168</f>
        <v/>
      </c>
      <c r="M159" s="114" t="str">
        <f>'Gas Inputs - Gross'!Y168</f>
        <v/>
      </c>
      <c r="N159" s="114" t="str">
        <f>'Gas Inputs - Gross'!Z168</f>
        <v/>
      </c>
      <c r="O159" s="114" t="str">
        <f>'Gas Inputs - Gross'!AA168</f>
        <v/>
      </c>
      <c r="P159" s="114" t="str">
        <f>'Gas Inputs - Gross'!AB168</f>
        <v/>
      </c>
      <c r="Q159" s="114" t="str">
        <f>'Gas Inputs - Gross'!AC168</f>
        <v/>
      </c>
      <c r="R159" s="114" t="str">
        <f>'Gas Inputs - Gross'!AD168</f>
        <v/>
      </c>
    </row>
    <row r="160" spans="1:18" x14ac:dyDescent="0.25">
      <c r="A160" s="1" t="str">
        <f>IF('Gas Inputs - Gross'!A169="","",'Gas Inputs - Gross'!A169)</f>
        <v/>
      </c>
      <c r="L160" s="114" t="str">
        <f>'Gas Inputs - Gross'!X169</f>
        <v/>
      </c>
      <c r="M160" s="114" t="str">
        <f>'Gas Inputs - Gross'!Y169</f>
        <v/>
      </c>
      <c r="N160" s="114" t="str">
        <f>'Gas Inputs - Gross'!Z169</f>
        <v/>
      </c>
      <c r="O160" s="114" t="str">
        <f>'Gas Inputs - Gross'!AA169</f>
        <v/>
      </c>
      <c r="P160" s="114" t="str">
        <f>'Gas Inputs - Gross'!AB169</f>
        <v/>
      </c>
      <c r="Q160" s="114" t="str">
        <f>'Gas Inputs - Gross'!AC169</f>
        <v/>
      </c>
      <c r="R160" s="114" t="str">
        <f>'Gas Inputs - Gross'!AD169</f>
        <v/>
      </c>
    </row>
    <row r="161" spans="1:18" x14ac:dyDescent="0.25">
      <c r="A161" s="1" t="str">
        <f>IF('Gas Inputs - Gross'!A170="","",'Gas Inputs - Gross'!A170)</f>
        <v/>
      </c>
      <c r="L161" s="114" t="str">
        <f>'Gas Inputs - Gross'!X170</f>
        <v/>
      </c>
      <c r="M161" s="114" t="str">
        <f>'Gas Inputs - Gross'!Y170</f>
        <v/>
      </c>
      <c r="N161" s="114" t="str">
        <f>'Gas Inputs - Gross'!Z170</f>
        <v/>
      </c>
      <c r="O161" s="114" t="str">
        <f>'Gas Inputs - Gross'!AA170</f>
        <v/>
      </c>
      <c r="P161" s="114" t="str">
        <f>'Gas Inputs - Gross'!AB170</f>
        <v/>
      </c>
      <c r="Q161" s="114" t="str">
        <f>'Gas Inputs - Gross'!AC170</f>
        <v/>
      </c>
      <c r="R161" s="114" t="str">
        <f>'Gas Inputs - Gross'!AD170</f>
        <v/>
      </c>
    </row>
    <row r="162" spans="1:18" x14ac:dyDescent="0.25">
      <c r="A162" s="1" t="str">
        <f>IF('Gas Inputs - Gross'!A171="","",'Gas Inputs - Gross'!A171)</f>
        <v/>
      </c>
      <c r="L162" s="114" t="str">
        <f>'Gas Inputs - Gross'!X171</f>
        <v/>
      </c>
      <c r="M162" s="114" t="str">
        <f>'Gas Inputs - Gross'!Y171</f>
        <v/>
      </c>
      <c r="N162" s="114" t="str">
        <f>'Gas Inputs - Gross'!Z171</f>
        <v/>
      </c>
      <c r="O162" s="114" t="str">
        <f>'Gas Inputs - Gross'!AA171</f>
        <v/>
      </c>
      <c r="P162" s="114" t="str">
        <f>'Gas Inputs - Gross'!AB171</f>
        <v/>
      </c>
      <c r="Q162" s="114" t="str">
        <f>'Gas Inputs - Gross'!AC171</f>
        <v/>
      </c>
      <c r="R162" s="114" t="str">
        <f>'Gas Inputs - Gross'!AD171</f>
        <v/>
      </c>
    </row>
    <row r="163" spans="1:18" x14ac:dyDescent="0.25">
      <c r="A163" s="1" t="str">
        <f>IF('Gas Inputs - Gross'!A172="","",'Gas Inputs - Gross'!A172)</f>
        <v/>
      </c>
      <c r="L163" s="114" t="str">
        <f>'Gas Inputs - Gross'!X172</f>
        <v/>
      </c>
      <c r="M163" s="114" t="str">
        <f>'Gas Inputs - Gross'!Y172</f>
        <v/>
      </c>
      <c r="N163" s="114" t="str">
        <f>'Gas Inputs - Gross'!Z172</f>
        <v/>
      </c>
      <c r="O163" s="114" t="str">
        <f>'Gas Inputs - Gross'!AA172</f>
        <v/>
      </c>
      <c r="P163" s="114" t="str">
        <f>'Gas Inputs - Gross'!AB172</f>
        <v/>
      </c>
      <c r="Q163" s="114" t="str">
        <f>'Gas Inputs - Gross'!AC172</f>
        <v/>
      </c>
      <c r="R163" s="114" t="str">
        <f>'Gas Inputs - Gross'!AD172</f>
        <v/>
      </c>
    </row>
    <row r="164" spans="1:18" x14ac:dyDescent="0.25">
      <c r="A164" s="1" t="str">
        <f>IF('Gas Inputs - Gross'!A173="","",'Gas Inputs - Gross'!A173)</f>
        <v/>
      </c>
      <c r="L164" s="114" t="str">
        <f>'Gas Inputs - Gross'!X173</f>
        <v/>
      </c>
      <c r="M164" s="114" t="str">
        <f>'Gas Inputs - Gross'!Y173</f>
        <v/>
      </c>
      <c r="N164" s="114" t="str">
        <f>'Gas Inputs - Gross'!Z173</f>
        <v/>
      </c>
      <c r="O164" s="114" t="str">
        <f>'Gas Inputs - Gross'!AA173</f>
        <v/>
      </c>
      <c r="P164" s="114" t="str">
        <f>'Gas Inputs - Gross'!AB173</f>
        <v/>
      </c>
      <c r="Q164" s="114" t="str">
        <f>'Gas Inputs - Gross'!AC173</f>
        <v/>
      </c>
      <c r="R164" s="114" t="str">
        <f>'Gas Inputs - Gross'!AD173</f>
        <v/>
      </c>
    </row>
    <row r="165" spans="1:18" x14ac:dyDescent="0.25">
      <c r="A165" s="1" t="str">
        <f>IF('Gas Inputs - Gross'!A174="","",'Gas Inputs - Gross'!A174)</f>
        <v/>
      </c>
      <c r="L165" s="114" t="str">
        <f>'Gas Inputs - Gross'!X174</f>
        <v/>
      </c>
      <c r="M165" s="114" t="str">
        <f>'Gas Inputs - Gross'!Y174</f>
        <v/>
      </c>
      <c r="N165" s="114" t="str">
        <f>'Gas Inputs - Gross'!Z174</f>
        <v/>
      </c>
      <c r="O165" s="114" t="str">
        <f>'Gas Inputs - Gross'!AA174</f>
        <v/>
      </c>
      <c r="P165" s="114" t="str">
        <f>'Gas Inputs - Gross'!AB174</f>
        <v/>
      </c>
      <c r="Q165" s="114" t="str">
        <f>'Gas Inputs - Gross'!AC174</f>
        <v/>
      </c>
      <c r="R165" s="114" t="str">
        <f>'Gas Inputs - Gross'!AD174</f>
        <v/>
      </c>
    </row>
    <row r="166" spans="1:18" x14ac:dyDescent="0.25">
      <c r="A166" s="1" t="str">
        <f>IF('Gas Inputs - Gross'!A175="","",'Gas Inputs - Gross'!A175)</f>
        <v/>
      </c>
      <c r="L166" s="114" t="str">
        <f>'Gas Inputs - Gross'!X175</f>
        <v/>
      </c>
      <c r="M166" s="114" t="str">
        <f>'Gas Inputs - Gross'!Y175</f>
        <v/>
      </c>
      <c r="N166" s="114" t="str">
        <f>'Gas Inputs - Gross'!Z175</f>
        <v/>
      </c>
      <c r="O166" s="114" t="str">
        <f>'Gas Inputs - Gross'!AA175</f>
        <v/>
      </c>
      <c r="P166" s="114" t="str">
        <f>'Gas Inputs - Gross'!AB175</f>
        <v/>
      </c>
      <c r="Q166" s="114" t="str">
        <f>'Gas Inputs - Gross'!AC175</f>
        <v/>
      </c>
      <c r="R166" s="114" t="str">
        <f>'Gas Inputs - Gross'!AD175</f>
        <v/>
      </c>
    </row>
    <row r="167" spans="1:18" x14ac:dyDescent="0.25">
      <c r="A167" s="1" t="str">
        <f>IF('Gas Inputs - Gross'!A176="","",'Gas Inputs - Gross'!A176)</f>
        <v/>
      </c>
      <c r="L167" s="114" t="str">
        <f>'Gas Inputs - Gross'!X176</f>
        <v/>
      </c>
      <c r="M167" s="114" t="str">
        <f>'Gas Inputs - Gross'!Y176</f>
        <v/>
      </c>
      <c r="N167" s="114" t="str">
        <f>'Gas Inputs - Gross'!Z176</f>
        <v/>
      </c>
      <c r="O167" s="114" t="str">
        <f>'Gas Inputs - Gross'!AA176</f>
        <v/>
      </c>
      <c r="P167" s="114" t="str">
        <f>'Gas Inputs - Gross'!AB176</f>
        <v/>
      </c>
      <c r="Q167" s="114" t="str">
        <f>'Gas Inputs - Gross'!AC176</f>
        <v/>
      </c>
      <c r="R167" s="114" t="str">
        <f>'Gas Inputs - Gross'!AD176</f>
        <v/>
      </c>
    </row>
    <row r="168" spans="1:18" x14ac:dyDescent="0.25">
      <c r="A168" s="1" t="str">
        <f>IF('Gas Inputs - Gross'!A177="","",'Gas Inputs - Gross'!A177)</f>
        <v/>
      </c>
      <c r="L168" s="114" t="str">
        <f>'Gas Inputs - Gross'!X177</f>
        <v/>
      </c>
      <c r="M168" s="114" t="str">
        <f>'Gas Inputs - Gross'!Y177</f>
        <v/>
      </c>
      <c r="N168" s="114" t="str">
        <f>'Gas Inputs - Gross'!Z177</f>
        <v/>
      </c>
      <c r="O168" s="114" t="str">
        <f>'Gas Inputs - Gross'!AA177</f>
        <v/>
      </c>
      <c r="P168" s="114" t="str">
        <f>'Gas Inputs - Gross'!AB177</f>
        <v/>
      </c>
      <c r="Q168" s="114" t="str">
        <f>'Gas Inputs - Gross'!AC177</f>
        <v/>
      </c>
      <c r="R168" s="114" t="str">
        <f>'Gas Inputs - Gross'!AD177</f>
        <v/>
      </c>
    </row>
    <row r="169" spans="1:18" x14ac:dyDescent="0.25">
      <c r="A169" s="1" t="str">
        <f>IF('Gas Inputs - Gross'!A178="","",'Gas Inputs - Gross'!A178)</f>
        <v/>
      </c>
      <c r="L169" s="114" t="str">
        <f>'Gas Inputs - Gross'!X178</f>
        <v/>
      </c>
      <c r="M169" s="114" t="str">
        <f>'Gas Inputs - Gross'!Y178</f>
        <v/>
      </c>
      <c r="N169" s="114" t="str">
        <f>'Gas Inputs - Gross'!Z178</f>
        <v/>
      </c>
      <c r="O169" s="114" t="str">
        <f>'Gas Inputs - Gross'!AA178</f>
        <v/>
      </c>
      <c r="P169" s="114" t="str">
        <f>'Gas Inputs - Gross'!AB178</f>
        <v/>
      </c>
      <c r="Q169" s="114" t="str">
        <f>'Gas Inputs - Gross'!AC178</f>
        <v/>
      </c>
      <c r="R169" s="114" t="str">
        <f>'Gas Inputs - Gross'!AD178</f>
        <v/>
      </c>
    </row>
    <row r="170" spans="1:18" x14ac:dyDescent="0.25">
      <c r="A170" s="1" t="str">
        <f>IF('Gas Inputs - Gross'!A179="","",'Gas Inputs - Gross'!A179)</f>
        <v/>
      </c>
      <c r="L170" s="114" t="str">
        <f>'Gas Inputs - Gross'!X179</f>
        <v/>
      </c>
      <c r="M170" s="114" t="str">
        <f>'Gas Inputs - Gross'!Y179</f>
        <v/>
      </c>
      <c r="N170" s="114" t="str">
        <f>'Gas Inputs - Gross'!Z179</f>
        <v/>
      </c>
      <c r="O170" s="114" t="str">
        <f>'Gas Inputs - Gross'!AA179</f>
        <v/>
      </c>
      <c r="P170" s="114" t="str">
        <f>'Gas Inputs - Gross'!AB179</f>
        <v/>
      </c>
      <c r="Q170" s="114" t="str">
        <f>'Gas Inputs - Gross'!AC179</f>
        <v/>
      </c>
      <c r="R170" s="114" t="str">
        <f>'Gas Inputs - Gross'!AD179</f>
        <v/>
      </c>
    </row>
    <row r="171" spans="1:18" x14ac:dyDescent="0.25">
      <c r="A171" s="1" t="str">
        <f>IF('Gas Inputs - Gross'!A180="","",'Gas Inputs - Gross'!A180)</f>
        <v/>
      </c>
      <c r="L171" s="114" t="str">
        <f>'Gas Inputs - Gross'!X180</f>
        <v/>
      </c>
      <c r="M171" s="114" t="str">
        <f>'Gas Inputs - Gross'!Y180</f>
        <v/>
      </c>
      <c r="N171" s="114" t="str">
        <f>'Gas Inputs - Gross'!Z180</f>
        <v/>
      </c>
      <c r="O171" s="114" t="str">
        <f>'Gas Inputs - Gross'!AA180</f>
        <v/>
      </c>
      <c r="P171" s="114" t="str">
        <f>'Gas Inputs - Gross'!AB180</f>
        <v/>
      </c>
      <c r="Q171" s="114" t="str">
        <f>'Gas Inputs - Gross'!AC180</f>
        <v/>
      </c>
      <c r="R171" s="114" t="str">
        <f>'Gas Inputs - Gross'!AD180</f>
        <v/>
      </c>
    </row>
    <row r="172" spans="1:18" x14ac:dyDescent="0.25">
      <c r="A172" s="1" t="str">
        <f>IF('Gas Inputs - Gross'!A181="","",'Gas Inputs - Gross'!A181)</f>
        <v/>
      </c>
      <c r="L172" s="114" t="str">
        <f>'Gas Inputs - Gross'!X181</f>
        <v/>
      </c>
      <c r="M172" s="114" t="str">
        <f>'Gas Inputs - Gross'!Y181</f>
        <v/>
      </c>
      <c r="N172" s="114" t="str">
        <f>'Gas Inputs - Gross'!Z181</f>
        <v/>
      </c>
      <c r="O172" s="114" t="str">
        <f>'Gas Inputs - Gross'!AA181</f>
        <v/>
      </c>
      <c r="P172" s="114" t="str">
        <f>'Gas Inputs - Gross'!AB181</f>
        <v/>
      </c>
      <c r="Q172" s="114" t="str">
        <f>'Gas Inputs - Gross'!AC181</f>
        <v/>
      </c>
      <c r="R172" s="114" t="str">
        <f>'Gas Inputs - Gross'!AD181</f>
        <v/>
      </c>
    </row>
    <row r="173" spans="1:18" x14ac:dyDescent="0.25">
      <c r="A173" s="1" t="str">
        <f>IF('Gas Inputs - Gross'!A182="","",'Gas Inputs - Gross'!A182)</f>
        <v/>
      </c>
      <c r="L173" s="114" t="str">
        <f>'Gas Inputs - Gross'!X182</f>
        <v/>
      </c>
      <c r="M173" s="114" t="str">
        <f>'Gas Inputs - Gross'!Y182</f>
        <v/>
      </c>
      <c r="N173" s="114" t="str">
        <f>'Gas Inputs - Gross'!Z182</f>
        <v/>
      </c>
      <c r="O173" s="114" t="str">
        <f>'Gas Inputs - Gross'!AA182</f>
        <v/>
      </c>
      <c r="P173" s="114" t="str">
        <f>'Gas Inputs - Gross'!AB182</f>
        <v/>
      </c>
      <c r="Q173" s="114" t="str">
        <f>'Gas Inputs - Gross'!AC182</f>
        <v/>
      </c>
      <c r="R173" s="114" t="str">
        <f>'Gas Inputs - Gross'!AD182</f>
        <v/>
      </c>
    </row>
    <row r="174" spans="1:18" x14ac:dyDescent="0.25">
      <c r="A174" s="1" t="str">
        <f>IF('Gas Inputs - Gross'!A183="","",'Gas Inputs - Gross'!A183)</f>
        <v/>
      </c>
      <c r="L174" s="114" t="str">
        <f>'Gas Inputs - Gross'!X183</f>
        <v/>
      </c>
      <c r="M174" s="114" t="str">
        <f>'Gas Inputs - Gross'!Y183</f>
        <v/>
      </c>
      <c r="N174" s="114" t="str">
        <f>'Gas Inputs - Gross'!Z183</f>
        <v/>
      </c>
      <c r="O174" s="114" t="str">
        <f>'Gas Inputs - Gross'!AA183</f>
        <v/>
      </c>
      <c r="P174" s="114" t="str">
        <f>'Gas Inputs - Gross'!AB183</f>
        <v/>
      </c>
      <c r="Q174" s="114" t="str">
        <f>'Gas Inputs - Gross'!AC183</f>
        <v/>
      </c>
      <c r="R174" s="114" t="str">
        <f>'Gas Inputs - Gross'!AD183</f>
        <v/>
      </c>
    </row>
    <row r="175" spans="1:18" x14ac:dyDescent="0.25">
      <c r="A175" s="1" t="str">
        <f>IF('Gas Inputs - Gross'!A184="","",'Gas Inputs - Gross'!A184)</f>
        <v/>
      </c>
      <c r="L175" s="114" t="str">
        <f>'Gas Inputs - Gross'!X184</f>
        <v/>
      </c>
      <c r="M175" s="114" t="str">
        <f>'Gas Inputs - Gross'!Y184</f>
        <v/>
      </c>
      <c r="N175" s="114" t="str">
        <f>'Gas Inputs - Gross'!Z184</f>
        <v/>
      </c>
      <c r="O175" s="114" t="str">
        <f>'Gas Inputs - Gross'!AA184</f>
        <v/>
      </c>
      <c r="P175" s="114" t="str">
        <f>'Gas Inputs - Gross'!AB184</f>
        <v/>
      </c>
      <c r="Q175" s="114" t="str">
        <f>'Gas Inputs - Gross'!AC184</f>
        <v/>
      </c>
      <c r="R175" s="114" t="str">
        <f>'Gas Inputs - Gross'!AD184</f>
        <v/>
      </c>
    </row>
    <row r="176" spans="1:18" x14ac:dyDescent="0.25">
      <c r="A176" s="1" t="str">
        <f>IF('Gas Inputs - Gross'!A185="","",'Gas Inputs - Gross'!A185)</f>
        <v/>
      </c>
      <c r="L176" s="114" t="str">
        <f>'Gas Inputs - Gross'!X185</f>
        <v/>
      </c>
      <c r="M176" s="114" t="str">
        <f>'Gas Inputs - Gross'!Y185</f>
        <v/>
      </c>
      <c r="N176" s="114" t="str">
        <f>'Gas Inputs - Gross'!Z185</f>
        <v/>
      </c>
      <c r="O176" s="114" t="str">
        <f>'Gas Inputs - Gross'!AA185</f>
        <v/>
      </c>
      <c r="P176" s="114" t="str">
        <f>'Gas Inputs - Gross'!AB185</f>
        <v/>
      </c>
      <c r="Q176" s="114" t="str">
        <f>'Gas Inputs - Gross'!AC185</f>
        <v/>
      </c>
      <c r="R176" s="114" t="str">
        <f>'Gas Inputs - Gross'!AD185</f>
        <v/>
      </c>
    </row>
    <row r="177" spans="1:18" x14ac:dyDescent="0.25">
      <c r="A177" s="1" t="str">
        <f>IF('Gas Inputs - Gross'!A186="","",'Gas Inputs - Gross'!A186)</f>
        <v/>
      </c>
      <c r="L177" s="114" t="str">
        <f>'Gas Inputs - Gross'!X186</f>
        <v/>
      </c>
      <c r="M177" s="114" t="str">
        <f>'Gas Inputs - Gross'!Y186</f>
        <v/>
      </c>
      <c r="N177" s="114" t="str">
        <f>'Gas Inputs - Gross'!Z186</f>
        <v/>
      </c>
      <c r="O177" s="114" t="str">
        <f>'Gas Inputs - Gross'!AA186</f>
        <v/>
      </c>
      <c r="P177" s="114" t="str">
        <f>'Gas Inputs - Gross'!AB186</f>
        <v/>
      </c>
      <c r="Q177" s="114" t="str">
        <f>'Gas Inputs - Gross'!AC186</f>
        <v/>
      </c>
      <c r="R177" s="114" t="str">
        <f>'Gas Inputs - Gross'!AD186</f>
        <v/>
      </c>
    </row>
    <row r="178" spans="1:18" x14ac:dyDescent="0.25">
      <c r="A178" s="1" t="str">
        <f>IF('Gas Inputs - Gross'!A187="","",'Gas Inputs - Gross'!A187)</f>
        <v/>
      </c>
      <c r="L178" s="114" t="str">
        <f>'Gas Inputs - Gross'!X187</f>
        <v/>
      </c>
      <c r="M178" s="114" t="str">
        <f>'Gas Inputs - Gross'!Y187</f>
        <v/>
      </c>
      <c r="N178" s="114" t="str">
        <f>'Gas Inputs - Gross'!Z187</f>
        <v/>
      </c>
      <c r="O178" s="114" t="str">
        <f>'Gas Inputs - Gross'!AA187</f>
        <v/>
      </c>
      <c r="P178" s="114" t="str">
        <f>'Gas Inputs - Gross'!AB187</f>
        <v/>
      </c>
      <c r="Q178" s="114" t="str">
        <f>'Gas Inputs - Gross'!AC187</f>
        <v/>
      </c>
      <c r="R178" s="114" t="str">
        <f>'Gas Inputs - Gross'!AD187</f>
        <v/>
      </c>
    </row>
    <row r="179" spans="1:18" x14ac:dyDescent="0.25">
      <c r="A179" s="1" t="str">
        <f>IF('Gas Inputs - Gross'!A188="","",'Gas Inputs - Gross'!A188)</f>
        <v/>
      </c>
      <c r="L179" s="114" t="str">
        <f>'Gas Inputs - Gross'!X188</f>
        <v/>
      </c>
      <c r="M179" s="114" t="str">
        <f>'Gas Inputs - Gross'!Y188</f>
        <v/>
      </c>
      <c r="N179" s="114" t="str">
        <f>'Gas Inputs - Gross'!Z188</f>
        <v/>
      </c>
      <c r="O179" s="114" t="str">
        <f>'Gas Inputs - Gross'!AA188</f>
        <v/>
      </c>
      <c r="P179" s="114" t="str">
        <f>'Gas Inputs - Gross'!AB188</f>
        <v/>
      </c>
      <c r="Q179" s="114" t="str">
        <f>'Gas Inputs - Gross'!AC188</f>
        <v/>
      </c>
      <c r="R179" s="114" t="str">
        <f>'Gas Inputs - Gross'!AD188</f>
        <v/>
      </c>
    </row>
    <row r="180" spans="1:18" x14ac:dyDescent="0.25">
      <c r="A180" s="1" t="str">
        <f>IF('Gas Inputs - Gross'!A189="","",'Gas Inputs - Gross'!A189)</f>
        <v/>
      </c>
      <c r="L180" s="114" t="str">
        <f>'Gas Inputs - Gross'!X189</f>
        <v/>
      </c>
      <c r="M180" s="114" t="str">
        <f>'Gas Inputs - Gross'!Y189</f>
        <v/>
      </c>
      <c r="N180" s="114" t="str">
        <f>'Gas Inputs - Gross'!Z189</f>
        <v/>
      </c>
      <c r="O180" s="114" t="str">
        <f>'Gas Inputs - Gross'!AA189</f>
        <v/>
      </c>
      <c r="P180" s="114" t="str">
        <f>'Gas Inputs - Gross'!AB189</f>
        <v/>
      </c>
      <c r="Q180" s="114" t="str">
        <f>'Gas Inputs - Gross'!AC189</f>
        <v/>
      </c>
      <c r="R180" s="114" t="str">
        <f>'Gas Inputs - Gross'!AD189</f>
        <v/>
      </c>
    </row>
    <row r="181" spans="1:18" x14ac:dyDescent="0.25">
      <c r="A181" s="1" t="str">
        <f>IF('Gas Inputs - Gross'!A190="","",'Gas Inputs - Gross'!A190)</f>
        <v/>
      </c>
      <c r="L181" s="114" t="str">
        <f>'Gas Inputs - Gross'!X190</f>
        <v/>
      </c>
      <c r="M181" s="114" t="str">
        <f>'Gas Inputs - Gross'!Y190</f>
        <v/>
      </c>
      <c r="N181" s="114" t="str">
        <f>'Gas Inputs - Gross'!Z190</f>
        <v/>
      </c>
      <c r="O181" s="114" t="str">
        <f>'Gas Inputs - Gross'!AA190</f>
        <v/>
      </c>
      <c r="P181" s="114" t="str">
        <f>'Gas Inputs - Gross'!AB190</f>
        <v/>
      </c>
      <c r="Q181" s="114" t="str">
        <f>'Gas Inputs - Gross'!AC190</f>
        <v/>
      </c>
      <c r="R181" s="114" t="str">
        <f>'Gas Inputs - Gross'!AD190</f>
        <v/>
      </c>
    </row>
    <row r="182" spans="1:18" x14ac:dyDescent="0.25">
      <c r="A182" s="1" t="str">
        <f>IF('Gas Inputs - Gross'!A191="","",'Gas Inputs - Gross'!A191)</f>
        <v/>
      </c>
      <c r="L182" s="114" t="str">
        <f>'Gas Inputs - Gross'!X191</f>
        <v/>
      </c>
      <c r="M182" s="114" t="str">
        <f>'Gas Inputs - Gross'!Y191</f>
        <v/>
      </c>
      <c r="N182" s="114" t="str">
        <f>'Gas Inputs - Gross'!Z191</f>
        <v/>
      </c>
      <c r="O182" s="114" t="str">
        <f>'Gas Inputs - Gross'!AA191</f>
        <v/>
      </c>
      <c r="P182" s="114" t="str">
        <f>'Gas Inputs - Gross'!AB191</f>
        <v/>
      </c>
      <c r="Q182" s="114" t="str">
        <f>'Gas Inputs - Gross'!AC191</f>
        <v/>
      </c>
      <c r="R182" s="114" t="str">
        <f>'Gas Inputs - Gross'!AD191</f>
        <v/>
      </c>
    </row>
    <row r="183" spans="1:18" x14ac:dyDescent="0.25">
      <c r="A183" s="1" t="str">
        <f>IF('Gas Inputs - Gross'!A192="","",'Gas Inputs - Gross'!A192)</f>
        <v/>
      </c>
      <c r="L183" s="114" t="str">
        <f>'Gas Inputs - Gross'!X192</f>
        <v/>
      </c>
      <c r="M183" s="114" t="str">
        <f>'Gas Inputs - Gross'!Y192</f>
        <v/>
      </c>
      <c r="N183" s="114" t="str">
        <f>'Gas Inputs - Gross'!Z192</f>
        <v/>
      </c>
      <c r="O183" s="114" t="str">
        <f>'Gas Inputs - Gross'!AA192</f>
        <v/>
      </c>
      <c r="P183" s="114" t="str">
        <f>'Gas Inputs - Gross'!AB192</f>
        <v/>
      </c>
      <c r="Q183" s="114" t="str">
        <f>'Gas Inputs - Gross'!AC192</f>
        <v/>
      </c>
      <c r="R183" s="114" t="str">
        <f>'Gas Inputs - Gross'!AD192</f>
        <v/>
      </c>
    </row>
    <row r="184" spans="1:18" x14ac:dyDescent="0.25">
      <c r="A184" s="1" t="str">
        <f>IF('Gas Inputs - Gross'!A193="","",'Gas Inputs - Gross'!A193)</f>
        <v/>
      </c>
      <c r="L184" s="114" t="str">
        <f>'Gas Inputs - Gross'!X193</f>
        <v/>
      </c>
      <c r="M184" s="114" t="str">
        <f>'Gas Inputs - Gross'!Y193</f>
        <v/>
      </c>
      <c r="N184" s="114" t="str">
        <f>'Gas Inputs - Gross'!Z193</f>
        <v/>
      </c>
      <c r="O184" s="114" t="str">
        <f>'Gas Inputs - Gross'!AA193</f>
        <v/>
      </c>
      <c r="P184" s="114" t="str">
        <f>'Gas Inputs - Gross'!AB193</f>
        <v/>
      </c>
      <c r="Q184" s="114" t="str">
        <f>'Gas Inputs - Gross'!AC193</f>
        <v/>
      </c>
      <c r="R184" s="114" t="str">
        <f>'Gas Inputs - Gross'!AD193</f>
        <v/>
      </c>
    </row>
    <row r="185" spans="1:18" x14ac:dyDescent="0.25">
      <c r="A185" s="1" t="str">
        <f>IF('Gas Inputs - Gross'!A194="","",'Gas Inputs - Gross'!A194)</f>
        <v/>
      </c>
      <c r="L185" s="114" t="str">
        <f>'Gas Inputs - Gross'!X194</f>
        <v/>
      </c>
      <c r="M185" s="114" t="str">
        <f>'Gas Inputs - Gross'!Y194</f>
        <v/>
      </c>
      <c r="N185" s="114" t="str">
        <f>'Gas Inputs - Gross'!Z194</f>
        <v/>
      </c>
      <c r="O185" s="114" t="str">
        <f>'Gas Inputs - Gross'!AA194</f>
        <v/>
      </c>
      <c r="P185" s="114" t="str">
        <f>'Gas Inputs - Gross'!AB194</f>
        <v/>
      </c>
      <c r="Q185" s="114" t="str">
        <f>'Gas Inputs - Gross'!AC194</f>
        <v/>
      </c>
      <c r="R185" s="114" t="str">
        <f>'Gas Inputs - Gross'!AD194</f>
        <v/>
      </c>
    </row>
    <row r="186" spans="1:18" x14ac:dyDescent="0.25">
      <c r="A186" s="1" t="str">
        <f>IF('Gas Inputs - Gross'!A195="","",'Gas Inputs - Gross'!A195)</f>
        <v/>
      </c>
      <c r="L186" s="114" t="str">
        <f>'Gas Inputs - Gross'!X195</f>
        <v/>
      </c>
      <c r="M186" s="114" t="str">
        <f>'Gas Inputs - Gross'!Y195</f>
        <v/>
      </c>
      <c r="N186" s="114" t="str">
        <f>'Gas Inputs - Gross'!Z195</f>
        <v/>
      </c>
      <c r="O186" s="114" t="str">
        <f>'Gas Inputs - Gross'!AA195</f>
        <v/>
      </c>
      <c r="P186" s="114" t="str">
        <f>'Gas Inputs - Gross'!AB195</f>
        <v/>
      </c>
      <c r="Q186" s="114" t="str">
        <f>'Gas Inputs - Gross'!AC195</f>
        <v/>
      </c>
      <c r="R186" s="114" t="str">
        <f>'Gas Inputs - Gross'!AD195</f>
        <v/>
      </c>
    </row>
    <row r="187" spans="1:18" x14ac:dyDescent="0.25">
      <c r="A187" s="1" t="str">
        <f>IF('Gas Inputs - Gross'!A196="","",'Gas Inputs - Gross'!A196)</f>
        <v/>
      </c>
      <c r="L187" s="114" t="str">
        <f>'Gas Inputs - Gross'!X196</f>
        <v/>
      </c>
      <c r="M187" s="114" t="str">
        <f>'Gas Inputs - Gross'!Y196</f>
        <v/>
      </c>
      <c r="N187" s="114" t="str">
        <f>'Gas Inputs - Gross'!Z196</f>
        <v/>
      </c>
      <c r="O187" s="114" t="str">
        <f>'Gas Inputs - Gross'!AA196</f>
        <v/>
      </c>
      <c r="P187" s="114" t="str">
        <f>'Gas Inputs - Gross'!AB196</f>
        <v/>
      </c>
      <c r="Q187" s="114" t="str">
        <f>'Gas Inputs - Gross'!AC196</f>
        <v/>
      </c>
      <c r="R187" s="114" t="str">
        <f>'Gas Inputs - Gross'!AD196</f>
        <v/>
      </c>
    </row>
    <row r="188" spans="1:18" x14ac:dyDescent="0.25">
      <c r="A188" s="1" t="str">
        <f>IF('Gas Inputs - Gross'!A197="","",'Gas Inputs - Gross'!A197)</f>
        <v/>
      </c>
      <c r="L188" s="114" t="str">
        <f>'Gas Inputs - Gross'!X197</f>
        <v/>
      </c>
      <c r="M188" s="114" t="str">
        <f>'Gas Inputs - Gross'!Y197</f>
        <v/>
      </c>
      <c r="N188" s="114" t="str">
        <f>'Gas Inputs - Gross'!Z197</f>
        <v/>
      </c>
      <c r="O188" s="114" t="str">
        <f>'Gas Inputs - Gross'!AA197</f>
        <v/>
      </c>
      <c r="P188" s="114" t="str">
        <f>'Gas Inputs - Gross'!AB197</f>
        <v/>
      </c>
      <c r="Q188" s="114" t="str">
        <f>'Gas Inputs - Gross'!AC197</f>
        <v/>
      </c>
      <c r="R188" s="114" t="str">
        <f>'Gas Inputs - Gross'!AD197</f>
        <v/>
      </c>
    </row>
    <row r="189" spans="1:18" x14ac:dyDescent="0.25">
      <c r="A189" s="1" t="str">
        <f>IF('Gas Inputs - Gross'!A198="","",'Gas Inputs - Gross'!A198)</f>
        <v/>
      </c>
      <c r="L189" s="114" t="str">
        <f>'Gas Inputs - Gross'!X198</f>
        <v/>
      </c>
      <c r="M189" s="114" t="str">
        <f>'Gas Inputs - Gross'!Y198</f>
        <v/>
      </c>
      <c r="N189" s="114" t="str">
        <f>'Gas Inputs - Gross'!Z198</f>
        <v/>
      </c>
      <c r="O189" s="114" t="str">
        <f>'Gas Inputs - Gross'!AA198</f>
        <v/>
      </c>
      <c r="P189" s="114" t="str">
        <f>'Gas Inputs - Gross'!AB198</f>
        <v/>
      </c>
      <c r="Q189" s="114" t="str">
        <f>'Gas Inputs - Gross'!AC198</f>
        <v/>
      </c>
      <c r="R189" s="114" t="str">
        <f>'Gas Inputs - Gross'!AD198</f>
        <v/>
      </c>
    </row>
    <row r="190" spans="1:18" x14ac:dyDescent="0.25">
      <c r="A190" s="1" t="str">
        <f>IF('Gas Inputs - Gross'!A199="","",'Gas Inputs - Gross'!A199)</f>
        <v/>
      </c>
      <c r="L190" s="114" t="str">
        <f>'Gas Inputs - Gross'!X199</f>
        <v/>
      </c>
      <c r="M190" s="114" t="str">
        <f>'Gas Inputs - Gross'!Y199</f>
        <v/>
      </c>
      <c r="N190" s="114" t="str">
        <f>'Gas Inputs - Gross'!Z199</f>
        <v/>
      </c>
      <c r="O190" s="114" t="str">
        <f>'Gas Inputs - Gross'!AA199</f>
        <v/>
      </c>
      <c r="P190" s="114" t="str">
        <f>'Gas Inputs - Gross'!AB199</f>
        <v/>
      </c>
      <c r="Q190" s="114" t="str">
        <f>'Gas Inputs - Gross'!AC199</f>
        <v/>
      </c>
      <c r="R190" s="114" t="str">
        <f>'Gas Inputs - Gross'!AD199</f>
        <v/>
      </c>
    </row>
    <row r="191" spans="1:18" x14ac:dyDescent="0.25">
      <c r="L191" s="114" t="str">
        <f>'Gas Inputs - Gross'!X200</f>
        <v/>
      </c>
      <c r="M191" s="114" t="str">
        <f>'Gas Inputs - Gross'!Y200</f>
        <v/>
      </c>
      <c r="N191" s="114" t="str">
        <f>'Gas Inputs - Gross'!Z200</f>
        <v/>
      </c>
      <c r="O191" s="114" t="str">
        <f>'Gas Inputs - Gross'!AA200</f>
        <v/>
      </c>
      <c r="P191" s="114" t="str">
        <f>'Gas Inputs - Gross'!AB200</f>
        <v/>
      </c>
      <c r="Q191" s="114" t="str">
        <f>'Gas Inputs - Gross'!AC200</f>
        <v/>
      </c>
      <c r="R191" s="114" t="str">
        <f>'Gas Inputs - Gross'!AD200</f>
        <v/>
      </c>
    </row>
    <row r="192" spans="1:18" x14ac:dyDescent="0.25">
      <c r="L192" s="114" t="str">
        <f>'Gas Inputs - Gross'!X201</f>
        <v/>
      </c>
      <c r="M192" s="114" t="str">
        <f>'Gas Inputs - Gross'!Y201</f>
        <v/>
      </c>
      <c r="N192" s="114" t="str">
        <f>'Gas Inputs - Gross'!Z201</f>
        <v/>
      </c>
      <c r="O192" s="114" t="str">
        <f>'Gas Inputs - Gross'!AA201</f>
        <v/>
      </c>
      <c r="P192" s="114" t="str">
        <f>'Gas Inputs - Gross'!AB201</f>
        <v/>
      </c>
      <c r="Q192" s="114" t="str">
        <f>'Gas Inputs - Gross'!AC201</f>
        <v/>
      </c>
      <c r="R192" s="114" t="str">
        <f>'Gas Inputs - Gross'!AD201</f>
        <v/>
      </c>
    </row>
    <row r="193" spans="12:18" x14ac:dyDescent="0.25">
      <c r="L193" s="114" t="str">
        <f>'Gas Inputs - Gross'!X202</f>
        <v/>
      </c>
      <c r="M193" s="114" t="str">
        <f>'Gas Inputs - Gross'!Y202</f>
        <v/>
      </c>
      <c r="N193" s="114" t="str">
        <f>'Gas Inputs - Gross'!Z202</f>
        <v/>
      </c>
      <c r="O193" s="114" t="str">
        <f>'Gas Inputs - Gross'!AA202</f>
        <v/>
      </c>
      <c r="P193" s="114" t="str">
        <f>'Gas Inputs - Gross'!AB202</f>
        <v/>
      </c>
      <c r="Q193" s="114" t="str">
        <f>'Gas Inputs - Gross'!AC202</f>
        <v/>
      </c>
      <c r="R193" s="114" t="str">
        <f>'Gas Inputs - Gross'!AD202</f>
        <v/>
      </c>
    </row>
    <row r="194" spans="12:18" x14ac:dyDescent="0.25">
      <c r="L194" s="114" t="str">
        <f>'Gas Inputs - Gross'!X203</f>
        <v/>
      </c>
      <c r="O194" s="114" t="str">
        <f>'Gas Inputs - Gross'!AA203</f>
        <v/>
      </c>
      <c r="P194" s="114" t="str">
        <f>'Gas Inputs - Gross'!AB203</f>
        <v/>
      </c>
      <c r="Q194" s="114" t="str">
        <f>'Gas Inputs - Gross'!AC203</f>
        <v/>
      </c>
    </row>
  </sheetData>
  <mergeCells count="5">
    <mergeCell ref="A2:K2"/>
    <mergeCell ref="A3:K3"/>
    <mergeCell ref="A4:K4"/>
    <mergeCell ref="L8:P8"/>
    <mergeCell ref="Q8:R8"/>
  </mergeCells>
  <conditionalFormatting sqref="A50:A190 A10:K10 A17:K49">
    <cfRule type="expression" dxfId="20" priority="5">
      <formula>$A10="Total"</formula>
    </cfRule>
  </conditionalFormatting>
  <conditionalFormatting sqref="A11:K11 A13:K15">
    <cfRule type="expression" dxfId="19" priority="3">
      <formula>$A11="Total"</formula>
    </cfRule>
  </conditionalFormatting>
  <conditionalFormatting sqref="A12:K12">
    <cfRule type="expression" dxfId="18" priority="2">
      <formula>$A12="Total"</formula>
    </cfRule>
  </conditionalFormatting>
  <conditionalFormatting sqref="A16:K16">
    <cfRule type="expression" dxfId="17" priority="1">
      <formula>$A16="Total"</formula>
    </cfRule>
  </conditionalFormatting>
  <printOptions horizontalCentered="1" verticalCentered="1"/>
  <pageMargins left="0.7" right="0.7" top="0.75" bottom="0.75" header="0.3" footer="0.3"/>
  <pageSetup scale="62" orientation="landscape" r:id="rId1"/>
  <headerFooter scaleWithDoc="0">
    <oddHeader>&amp;R2020 Exhibit E
Summary Cost Benefit Results by Program
EEP-2018-0002</oddHeader>
    <oddFooter>&amp;L&amp;10&amp;A&amp;C&amp;10Page &amp;P of &amp;N&amp;R&amp;10&amp;F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BD6A0-91E7-4C0B-B78B-3E2963DE2075}">
  <sheetPr codeName="Sheet11">
    <pageSetUpPr fitToPage="1"/>
  </sheetPr>
  <dimension ref="A1:AB168"/>
  <sheetViews>
    <sheetView view="pageLayout" zoomScale="70" zoomScaleNormal="80" zoomScalePageLayoutView="70" workbookViewId="0">
      <selection activeCell="B9" sqref="B9:N9"/>
    </sheetView>
  </sheetViews>
  <sheetFormatPr defaultColWidth="15.140625" defaultRowHeight="15" outlineLevelCol="1" x14ac:dyDescent="0.25"/>
  <cols>
    <col min="1" max="1" customWidth="true" style="21" width="33.5703125" collapsed="false"/>
    <col min="2" max="2" customWidth="true" style="69" width="15.0" collapsed="false"/>
    <col min="3" max="6" customWidth="true" style="69" width="13.28515625" collapsed="false"/>
    <col min="7" max="7" customWidth="true" style="69" width="17.85546875" collapsed="false"/>
    <col min="8" max="8" customWidth="true" style="69" width="17.140625" collapsed="false"/>
    <col min="9" max="14" customWidth="true" style="69" width="13.85546875" collapsed="false"/>
    <col min="15" max="15" customWidth="true" hidden="true" style="60" width="18.85546875" outlineLevel="1" collapsed="false"/>
    <col min="16" max="16" customWidth="true" hidden="true" style="60" width="21.140625" outlineLevel="1" collapsed="false"/>
    <col min="17" max="17" customWidth="true" hidden="true" style="60" width="20.28515625" outlineLevel="1" collapsed="false"/>
    <col min="18" max="18" customWidth="true" hidden="true" style="60" width="8.5703125" outlineLevel="1" collapsed="false"/>
    <col min="19" max="19" customWidth="true" hidden="true" style="60" width="19.0" outlineLevel="1" collapsed="false"/>
    <col min="20" max="20" customWidth="true" hidden="true" style="60" width="24.5703125" outlineLevel="1" collapsed="false"/>
    <col min="21" max="21" customWidth="true" hidden="true" style="60" width="22.42578125" outlineLevel="1" collapsed="false"/>
    <col min="22" max="22" customWidth="true" style="21" width="4.140625" collapsed="true"/>
    <col min="23" max="27" customWidth="true" hidden="true" style="32" width="15.140625" outlineLevel="1" collapsed="false"/>
    <col min="28" max="28" customWidth="true" hidden="true" style="21" width="0.0" outlineLevel="1" collapsed="false"/>
    <col min="29" max="29" style="21" width="15.140625" collapsed="true"/>
    <col min="30" max="16384" style="21" width="15.140625" collapsed="false"/>
  </cols>
  <sheetData>
    <row r="1" spans="1:28" s="80" customFormat="1" ht="15.6" customHeight="1" thickBot="1" x14ac:dyDescent="0.3">
      <c r="A1" s="133" t="s">
        <v>16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15"/>
      <c r="M1" s="115"/>
      <c r="N1" s="115"/>
      <c r="O1" s="33" t="s">
        <v>57</v>
      </c>
      <c r="P1" s="53">
        <f>'Electric Inputs - Gross'!M1</f>
        <v>1</v>
      </c>
      <c r="Q1" s="54">
        <v>1</v>
      </c>
      <c r="R1" s="55">
        <v>2</v>
      </c>
      <c r="S1" s="55">
        <v>3</v>
      </c>
      <c r="W1" s="100"/>
      <c r="X1" s="100"/>
      <c r="Y1" s="100"/>
      <c r="Z1" s="100"/>
      <c r="AA1" s="100"/>
    </row>
    <row r="2" spans="1:28" s="80" customFormat="1" ht="15.6" customHeight="1" thickBot="1" x14ac:dyDescent="0.3">
      <c r="A2" s="133" t="str">
        <f>'Total Ratios'!$A$3</f>
        <v>2020 Iowa Energy Efficiency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15"/>
      <c r="M2" s="115"/>
      <c r="N2" s="115"/>
      <c r="O2" s="56"/>
      <c r="P2" s="57" t="str">
        <f>HLOOKUP(P1,$Q$1:$S$2,2,0)</f>
        <v/>
      </c>
      <c r="Q2" s="85" t="str">
        <f>""</f>
        <v/>
      </c>
      <c r="R2" s="86" t="s">
        <v>58</v>
      </c>
      <c r="S2" s="86" t="s">
        <v>59</v>
      </c>
      <c r="W2" s="100"/>
      <c r="X2" s="100"/>
      <c r="Y2" s="100"/>
      <c r="Z2" s="100"/>
      <c r="AA2" s="100"/>
    </row>
    <row r="3" spans="1:28" s="80" customFormat="1" ht="15.6" customHeight="1" x14ac:dyDescent="0.25">
      <c r="A3" s="133" t="str">
        <f>'Electric Inputs - Gross'!M2&amp;"Benefit/Cost Input Data - Curtailment Programs"</f>
        <v>Benefit/Cost Input Data - Curtailment Programs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15"/>
      <c r="M3" s="115"/>
      <c r="N3" s="115"/>
      <c r="O3" s="31"/>
      <c r="P3" s="84"/>
      <c r="Q3" s="84"/>
      <c r="R3" s="84"/>
      <c r="S3" s="84"/>
      <c r="T3" s="31"/>
      <c r="U3" s="84"/>
      <c r="W3" s="100"/>
      <c r="X3" s="100"/>
      <c r="Y3" s="100"/>
      <c r="Z3" s="100"/>
      <c r="AA3" s="100"/>
    </row>
    <row r="4" spans="1:28" x14ac:dyDescent="0.25">
      <c r="B4" s="67"/>
      <c r="C4" s="67"/>
      <c r="D4" s="68"/>
      <c r="E4" s="68"/>
      <c r="F4" s="68"/>
      <c r="G4" s="68"/>
      <c r="H4" s="68"/>
      <c r="I4" s="68"/>
      <c r="J4" s="68"/>
      <c r="K4" s="68"/>
      <c r="L4" s="17" t="s">
        <v>69</v>
      </c>
      <c r="M4" t="s">
        <v>69</v>
      </c>
      <c r="N4" s="46"/>
      <c r="O4" s="58"/>
      <c r="P4" s="58"/>
      <c r="Q4" s="58"/>
      <c r="R4" s="58"/>
      <c r="S4" s="58"/>
      <c r="T4" s="58"/>
      <c r="U4" s="58"/>
    </row>
    <row r="5" spans="1:28" ht="14.45" customHeight="1" x14ac:dyDescent="0.25">
      <c r="G5" s="70" t="s">
        <v>6</v>
      </c>
      <c r="H5" s="70" t="s">
        <v>6</v>
      </c>
      <c r="I5" s="70"/>
      <c r="J5" s="70"/>
      <c r="L5" t="s">
        <v>70</v>
      </c>
      <c r="M5" t="s">
        <v>70</v>
      </c>
      <c r="N5" t="s">
        <v>69</v>
      </c>
      <c r="O5" s="58"/>
      <c r="P5" s="58"/>
      <c r="Q5" s="58"/>
      <c r="R5" s="58"/>
      <c r="S5" s="58"/>
      <c r="T5" s="58"/>
      <c r="U5" s="58"/>
    </row>
    <row r="6" spans="1:28" ht="14.45" customHeight="1" x14ac:dyDescent="0.25">
      <c r="F6" s="70" t="s">
        <v>2</v>
      </c>
      <c r="G6" s="70" t="s">
        <v>7</v>
      </c>
      <c r="H6" s="70" t="s">
        <v>7</v>
      </c>
      <c r="I6" s="70" t="s">
        <v>24</v>
      </c>
      <c r="J6" s="70" t="s">
        <v>24</v>
      </c>
      <c r="L6" t="s">
        <v>4</v>
      </c>
      <c r="M6" s="2" t="s">
        <v>4</v>
      </c>
      <c r="N6" t="s">
        <v>70</v>
      </c>
      <c r="O6" s="59"/>
      <c r="P6" s="59"/>
      <c r="Q6" s="59"/>
      <c r="R6" s="59"/>
      <c r="S6" s="59"/>
      <c r="T6" s="59"/>
      <c r="U6" s="59"/>
      <c r="X6" s="32" t="s">
        <v>19</v>
      </c>
      <c r="Z6" s="32" t="s">
        <v>15</v>
      </c>
    </row>
    <row r="7" spans="1:28" ht="14.45" customHeight="1" x14ac:dyDescent="0.25">
      <c r="B7" s="70" t="s">
        <v>4</v>
      </c>
      <c r="C7" s="70" t="s">
        <v>0</v>
      </c>
      <c r="D7" s="70" t="s">
        <v>13</v>
      </c>
      <c r="E7" s="70" t="s">
        <v>26</v>
      </c>
      <c r="F7" s="70" t="s">
        <v>3</v>
      </c>
      <c r="G7" s="70" t="s">
        <v>5</v>
      </c>
      <c r="H7" s="70" t="s">
        <v>5</v>
      </c>
      <c r="I7" s="70" t="s">
        <v>25</v>
      </c>
      <c r="J7" s="70" t="s">
        <v>25</v>
      </c>
      <c r="K7" s="70" t="s">
        <v>10</v>
      </c>
      <c r="L7" s="2" t="s">
        <v>5</v>
      </c>
      <c r="M7" s="2" t="s">
        <v>5</v>
      </c>
      <c r="N7" s="2" t="s">
        <v>0</v>
      </c>
      <c r="O7" s="134" t="s">
        <v>48</v>
      </c>
      <c r="P7" s="135"/>
      <c r="Q7" s="135"/>
      <c r="R7" s="135"/>
      <c r="S7" s="136"/>
      <c r="T7" s="134" t="s">
        <v>60</v>
      </c>
      <c r="U7" s="136"/>
      <c r="W7" s="32" t="s">
        <v>17</v>
      </c>
      <c r="X7" s="32" t="s">
        <v>20</v>
      </c>
      <c r="Y7" s="32" t="s">
        <v>21</v>
      </c>
      <c r="Z7" s="32" t="s">
        <v>22</v>
      </c>
      <c r="AA7" s="32" t="s">
        <v>23</v>
      </c>
    </row>
    <row r="8" spans="1:28" ht="14.45" customHeight="1" x14ac:dyDescent="0.25">
      <c r="A8" s="23" t="s">
        <v>14</v>
      </c>
      <c r="B8" s="71" t="s">
        <v>5</v>
      </c>
      <c r="C8" s="71" t="s">
        <v>12</v>
      </c>
      <c r="D8" s="71" t="s">
        <v>1</v>
      </c>
      <c r="E8" s="71" t="s">
        <v>27</v>
      </c>
      <c r="F8" s="71" t="s">
        <v>8</v>
      </c>
      <c r="G8" s="71" t="s">
        <v>8</v>
      </c>
      <c r="H8" s="71" t="s">
        <v>9</v>
      </c>
      <c r="I8" s="71" t="s">
        <v>8</v>
      </c>
      <c r="J8" s="71" t="s">
        <v>9</v>
      </c>
      <c r="K8" s="71" t="s">
        <v>11</v>
      </c>
      <c r="L8" s="5" t="s">
        <v>8</v>
      </c>
      <c r="M8" s="5" t="s">
        <v>9</v>
      </c>
      <c r="N8" s="5" t="s">
        <v>8</v>
      </c>
      <c r="O8" s="112" t="s">
        <v>61</v>
      </c>
      <c r="P8" s="112" t="s">
        <v>65</v>
      </c>
      <c r="Q8" s="112" t="s">
        <v>62</v>
      </c>
      <c r="R8" s="112" t="s">
        <v>63</v>
      </c>
      <c r="S8" s="112" t="s">
        <v>67</v>
      </c>
      <c r="T8" s="112" t="s">
        <v>66</v>
      </c>
      <c r="U8" s="112" t="s">
        <v>68</v>
      </c>
      <c r="W8" s="99" t="s">
        <v>38</v>
      </c>
      <c r="X8" s="99" t="s">
        <v>38</v>
      </c>
      <c r="Y8" s="99" t="s">
        <v>38</v>
      </c>
      <c r="Z8" s="99" t="s">
        <v>38</v>
      </c>
      <c r="AA8" s="99" t="s">
        <v>38</v>
      </c>
      <c r="AB8" s="99" t="s">
        <v>71</v>
      </c>
    </row>
    <row r="9" spans="1:28" ht="14.45" customHeight="1" x14ac:dyDescent="0.25">
      <c r="A9" s="1" t="str">
        <f>IF('Curtail Inputs - Gross'!A9="","",'Curtail Inputs - Gross'!A9)</f>
        <v>Residential Load Management</v>
      </c>
      <c r="B9" s="20">
        <f>'Curtail Inputs - Gross'!B9</f>
        <v>1353055.6200000017</v>
      </c>
      <c r="C9" s="20">
        <f>'Curtail Inputs - Gross'!C9</f>
        <v>1233485.9599999983</v>
      </c>
      <c r="D9" s="20">
        <f>'Curtail Inputs - Gross'!D9*CHOOSE($P$1,1,Q9,Q9)</f>
        <v>1233485.9599999983</v>
      </c>
      <c r="E9" s="20">
        <f>'Curtail Inputs - Gross'!E9*CHOOSE($P$1,1,$O9,$O9)</f>
        <v>0</v>
      </c>
      <c r="F9" s="20">
        <f>'Curtail Inputs - Gross'!F9*CHOOSE($P$1,1,$P9,$T9)</f>
        <v>243.53213076596279</v>
      </c>
      <c r="G9" s="20">
        <f>'Curtail Inputs - Gross'!G9*CHOOSE($P$1,1,$P9,$T9)</f>
        <v>197506.43611832129</v>
      </c>
      <c r="H9" s="20">
        <f>'Curtail Inputs - Gross'!H9*CHOOSE($P$1,1,$P9,$T9)</f>
        <v>269175.62218778761</v>
      </c>
      <c r="I9" s="20">
        <f>'Curtail Inputs - Gross'!I9*CHOOSE($P$1,1,$R9,$R9)</f>
        <v>0</v>
      </c>
      <c r="J9" s="20">
        <f>'Curtail Inputs - Gross'!J9*CHOOSE($P$1,1,$R9,$R9)</f>
        <v>0</v>
      </c>
      <c r="K9" s="20">
        <f>'Curtail Inputs - Gross'!K9*CHOOSE($P$1,1,$S9,$U9)</f>
        <v>26917.562218778763</v>
      </c>
      <c r="L9" s="20">
        <f>'Curtail Inputs - Gross'!L9</f>
        <v>13368261.314594073</v>
      </c>
      <c r="M9" s="20">
        <f>'Curtail Inputs - Gross'!M9</f>
        <v>18667097.452520885</v>
      </c>
      <c r="N9" s="20">
        <f>'Curtail Inputs - Gross'!N9</f>
        <v>10703813.25349973</v>
      </c>
      <c r="O9" s="113">
        <f>'Curtail Inputs - Gross'!AA9</f>
        <v>1</v>
      </c>
      <c r="P9" s="113">
        <f>'Curtail Inputs - Gross'!AB9</f>
        <v>0</v>
      </c>
      <c r="Q9" s="113">
        <f>'Curtail Inputs - Gross'!AC9</f>
        <v>0</v>
      </c>
      <c r="R9" s="113">
        <f>'Curtail Inputs - Gross'!AD9</f>
        <v>0</v>
      </c>
      <c r="S9" s="113">
        <f>'Curtail Inputs - Gross'!AE9</f>
        <v>0</v>
      </c>
      <c r="T9" s="113">
        <f>'Curtail Inputs - Gross'!AF9</f>
        <v>0</v>
      </c>
      <c r="U9" s="113">
        <f>'Curtail Inputs - Gross'!AG9</f>
        <v>0</v>
      </c>
      <c r="W9" s="32">
        <f t="shared" ref="W9" si="0">IF(D9&gt;0,(F9+C9+E9+I9)/D9,0)</f>
        <v>1.0001974340516742</v>
      </c>
      <c r="X9" s="32">
        <f t="shared" ref="X9" si="1">IFERROR(G9/(B9+C9+F9+L9+N9),0)</f>
        <v>7.4086603285897761E-3</v>
      </c>
      <c r="Y9" s="32">
        <f t="shared" ref="Y9" si="2">IFERROR(G9/(B9+C9+L9+N9),0)</f>
        <v>7.408728008278246E-3</v>
      </c>
      <c r="Z9" s="32">
        <f t="shared" ref="Z9" si="3">IFERROR((G9+E9+I9)/(B9+D9+L9),0)</f>
        <v>1.2379121034785201E-2</v>
      </c>
      <c r="AA9" s="32">
        <f t="shared" ref="AA9" si="4">IFERROR((H9+K9+J9)/(B9+D9+M9),0)</f>
        <v>1.3931411178740007E-2</v>
      </c>
      <c r="AB9" s="118" t="str">
        <f>'Curtail Inputs - Gross'!AI9</f>
        <v>Yes</v>
      </c>
    </row>
    <row r="10" spans="1:28" s="28" customFormat="1" ht="14.45" customHeight="1" x14ac:dyDescent="0.25">
      <c r="A10" s="1" t="str">
        <f>IF('Curtail Inputs - Gross'!A10="","",'Curtail Inputs - Gross'!A10)</f>
        <v>Nonresidential Load Management</v>
      </c>
      <c r="B10" s="14">
        <f>'Curtail Inputs - Gross'!B10</f>
        <v>347867.87999999989</v>
      </c>
      <c r="C10" s="14">
        <f>'Curtail Inputs - Gross'!C10</f>
        <v>7335750</v>
      </c>
      <c r="D10" s="14">
        <f>'Curtail Inputs - Gross'!D10*CHOOSE($P$1,1,Q10,Q10)</f>
        <v>7335750</v>
      </c>
      <c r="E10" s="14">
        <f>'Curtail Inputs - Gross'!E10*CHOOSE($P$1,1,$O10,$O10)</f>
        <v>0</v>
      </c>
      <c r="F10" s="14">
        <f>'Curtail Inputs - Gross'!F10*CHOOSE($P$1,1,$P10,$T10)</f>
        <v>34099.485269849989</v>
      </c>
      <c r="G10" s="14">
        <f>'Curtail Inputs - Gross'!G10*CHOOSE($P$1,1,$P10,$T10)</f>
        <v>40951366.110000007</v>
      </c>
      <c r="H10" s="14">
        <f>'Curtail Inputs - Gross'!H10*CHOOSE($P$1,1,$P10,$T10)</f>
        <v>40951366.107989393</v>
      </c>
      <c r="I10" s="14">
        <f>'Curtail Inputs - Gross'!I10*CHOOSE($P$1,1,$R10,$R10)</f>
        <v>0</v>
      </c>
      <c r="J10" s="14">
        <f>'Curtail Inputs - Gross'!J10*CHOOSE($P$1,1,$R10,$R10)</f>
        <v>0</v>
      </c>
      <c r="K10" s="14">
        <f>'Curtail Inputs - Gross'!K10*CHOOSE($P$1,1,$S10,$U10)</f>
        <v>4095136.6107989396</v>
      </c>
      <c r="L10" s="14">
        <f>'Curtail Inputs - Gross'!L10</f>
        <v>0</v>
      </c>
      <c r="M10" s="14">
        <f>'Curtail Inputs - Gross'!M10</f>
        <v>0</v>
      </c>
      <c r="N10" s="14">
        <f>'Curtail Inputs - Gross'!N10</f>
        <v>0</v>
      </c>
      <c r="O10" s="113">
        <f>'Curtail Inputs - Gross'!AA10</f>
        <v>1</v>
      </c>
      <c r="P10" s="113">
        <f>'Curtail Inputs - Gross'!AB10</f>
        <v>0</v>
      </c>
      <c r="Q10" s="113">
        <f>'Curtail Inputs - Gross'!AC10</f>
        <v>0</v>
      </c>
      <c r="R10" s="113">
        <f>'Curtail Inputs - Gross'!AD10</f>
        <v>0</v>
      </c>
      <c r="S10" s="113">
        <f>'Curtail Inputs - Gross'!AE10</f>
        <v>0</v>
      </c>
      <c r="T10" s="113">
        <f>'Curtail Inputs - Gross'!AF10</f>
        <v>0</v>
      </c>
      <c r="U10" s="113">
        <f>'Curtail Inputs - Gross'!AG10</f>
        <v>0</v>
      </c>
      <c r="W10" s="32">
        <f t="shared" ref="W10:W49" si="5">IF(D10&gt;0,(F10+C10+E10+I10)/D10,0)</f>
        <v>1.0046483979511094</v>
      </c>
      <c r="X10" s="32">
        <f t="shared" ref="X10:X49" si="6">IFERROR(G10/(B10+C10+F10+L10+N10),0)</f>
        <v>5.3061500145474865</v>
      </c>
      <c r="Y10" s="32">
        <f t="shared" ref="Y10:Y49" si="7">IFERROR(G10/(B10+C10+L10+N10),0)</f>
        <v>5.3296984245655912</v>
      </c>
      <c r="Z10" s="32">
        <f t="shared" ref="Z10:Z49" si="8">IFERROR((G10+E10+I10)/(B10+D10+L10),0)</f>
        <v>5.3296984245655912</v>
      </c>
      <c r="AA10" s="32">
        <f t="shared" ref="AA10:AA49" si="9">IFERROR((H10+K10+J10)/(B10+D10+M10),0)</f>
        <v>5.8626682667343077</v>
      </c>
      <c r="AB10" s="118" t="str">
        <f>'Curtail Inputs - Gross'!AI10</f>
        <v>Yes</v>
      </c>
    </row>
    <row r="11" spans="1:28" s="28" customFormat="1" ht="14.45" customHeight="1" x14ac:dyDescent="0.25">
      <c r="A11" s="1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13" t="str">
        <f>'Curtail Inputs - Gross'!AA11</f>
        <v/>
      </c>
      <c r="P11" s="113" t="str">
        <f>'Curtail Inputs - Gross'!AB11</f>
        <v/>
      </c>
      <c r="Q11" s="113" t="str">
        <f>'Curtail Inputs - Gross'!AC11</f>
        <v/>
      </c>
      <c r="R11" s="113" t="str">
        <f>'Curtail Inputs - Gross'!AD11</f>
        <v/>
      </c>
      <c r="S11" s="113" t="str">
        <f>'Curtail Inputs - Gross'!AE11</f>
        <v/>
      </c>
      <c r="T11" s="113" t="str">
        <f>'Curtail Inputs - Gross'!AF11</f>
        <v/>
      </c>
      <c r="U11" s="113" t="str">
        <f>'Curtail Inputs - Gross'!AG11</f>
        <v/>
      </c>
      <c r="W11" s="32">
        <f t="shared" si="5"/>
        <v>0</v>
      </c>
      <c r="X11" s="32">
        <f t="shared" si="6"/>
        <v>0</v>
      </c>
      <c r="Y11" s="32">
        <f t="shared" si="7"/>
        <v>0</v>
      </c>
      <c r="Z11" s="32">
        <f t="shared" si="8"/>
        <v>0</v>
      </c>
      <c r="AA11" s="32">
        <f t="shared" si="9"/>
        <v>0</v>
      </c>
      <c r="AB11" s="118" t="str">
        <f>'Curtail Inputs - Gross'!AI11</f>
        <v/>
      </c>
    </row>
    <row r="12" spans="1:28" s="28" customFormat="1" ht="14.45" customHeight="1" x14ac:dyDescent="0.25">
      <c r="A12" s="1" t="str">
        <f>IF('Curtail Inputs - Gross'!A12="","",'Curtail Inputs - Gross'!A12)</f>
        <v/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13" t="str">
        <f>'Curtail Inputs - Gross'!AA12</f>
        <v/>
      </c>
      <c r="P12" s="113" t="str">
        <f>'Curtail Inputs - Gross'!AB12</f>
        <v/>
      </c>
      <c r="Q12" s="113" t="str">
        <f>'Curtail Inputs - Gross'!AC12</f>
        <v/>
      </c>
      <c r="R12" s="113" t="str">
        <f>'Curtail Inputs - Gross'!AD12</f>
        <v/>
      </c>
      <c r="S12" s="113" t="str">
        <f>'Curtail Inputs - Gross'!AE12</f>
        <v/>
      </c>
      <c r="T12" s="113" t="str">
        <f>'Curtail Inputs - Gross'!AF12</f>
        <v/>
      </c>
      <c r="U12" s="113" t="str">
        <f>'Curtail Inputs - Gross'!AG12</f>
        <v/>
      </c>
      <c r="W12" s="32">
        <f t="shared" si="5"/>
        <v>0</v>
      </c>
      <c r="X12" s="32">
        <f t="shared" si="6"/>
        <v>0</v>
      </c>
      <c r="Y12" s="32">
        <f t="shared" si="7"/>
        <v>0</v>
      </c>
      <c r="Z12" s="32">
        <f t="shared" si="8"/>
        <v>0</v>
      </c>
      <c r="AA12" s="32">
        <f t="shared" si="9"/>
        <v>0</v>
      </c>
      <c r="AB12" s="118" t="str">
        <f>'Curtail Inputs - Gross'!AI12</f>
        <v/>
      </c>
    </row>
    <row r="13" spans="1:28" s="28" customFormat="1" ht="14.45" customHeight="1" x14ac:dyDescent="0.25">
      <c r="A13" s="1" t="str">
        <f>IF('Curtail Inputs - Gross'!A13="","",'Curtail Inputs - Gross'!A13)</f>
        <v/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13" t="str">
        <f>'Curtail Inputs - Gross'!AA13</f>
        <v/>
      </c>
      <c r="P13" s="113" t="str">
        <f>'Curtail Inputs - Gross'!AB13</f>
        <v/>
      </c>
      <c r="Q13" s="113" t="str">
        <f>'Curtail Inputs - Gross'!AC13</f>
        <v/>
      </c>
      <c r="R13" s="113" t="str">
        <f>'Curtail Inputs - Gross'!AD13</f>
        <v/>
      </c>
      <c r="S13" s="113" t="str">
        <f>'Curtail Inputs - Gross'!AE13</f>
        <v/>
      </c>
      <c r="T13" s="113" t="str">
        <f>'Curtail Inputs - Gross'!AF13</f>
        <v/>
      </c>
      <c r="U13" s="113" t="str">
        <f>'Curtail Inputs - Gross'!AG13</f>
        <v/>
      </c>
      <c r="W13" s="32">
        <f t="shared" si="5"/>
        <v>0</v>
      </c>
      <c r="X13" s="32">
        <f t="shared" si="6"/>
        <v>0</v>
      </c>
      <c r="Y13" s="32">
        <f t="shared" si="7"/>
        <v>0</v>
      </c>
      <c r="Z13" s="32">
        <f t="shared" si="8"/>
        <v>0</v>
      </c>
      <c r="AA13" s="32">
        <f t="shared" si="9"/>
        <v>0</v>
      </c>
      <c r="AB13" s="118" t="str">
        <f>'Curtail Inputs - Gross'!AI13</f>
        <v/>
      </c>
    </row>
    <row r="14" spans="1:28" s="28" customFormat="1" ht="14.45" customHeight="1" x14ac:dyDescent="0.25">
      <c r="A14" s="1" t="str">
        <f>IF('Curtail Inputs - Gross'!A14="","",'Curtail Inputs - Gross'!A14)</f>
        <v/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13" t="str">
        <f>'Curtail Inputs - Gross'!AA14</f>
        <v/>
      </c>
      <c r="P14" s="113" t="str">
        <f>'Curtail Inputs - Gross'!AB14</f>
        <v/>
      </c>
      <c r="Q14" s="113" t="str">
        <f>'Curtail Inputs - Gross'!AC14</f>
        <v/>
      </c>
      <c r="R14" s="113" t="str">
        <f>'Curtail Inputs - Gross'!AD14</f>
        <v/>
      </c>
      <c r="S14" s="113" t="str">
        <f>'Curtail Inputs - Gross'!AE14</f>
        <v/>
      </c>
      <c r="T14" s="113" t="str">
        <f>'Curtail Inputs - Gross'!AF14</f>
        <v/>
      </c>
      <c r="U14" s="113" t="str">
        <f>'Curtail Inputs - Gross'!AG14</f>
        <v/>
      </c>
      <c r="W14" s="32">
        <f t="shared" si="5"/>
        <v>0</v>
      </c>
      <c r="X14" s="32">
        <f t="shared" si="6"/>
        <v>0</v>
      </c>
      <c r="Y14" s="32">
        <f t="shared" si="7"/>
        <v>0</v>
      </c>
      <c r="Z14" s="32">
        <f t="shared" si="8"/>
        <v>0</v>
      </c>
      <c r="AA14" s="32">
        <f t="shared" si="9"/>
        <v>0</v>
      </c>
      <c r="AB14" s="118" t="str">
        <f>'Curtail Inputs - Gross'!AI14</f>
        <v/>
      </c>
    </row>
    <row r="15" spans="1:28" s="28" customFormat="1" ht="14.45" customHeight="1" x14ac:dyDescent="0.25">
      <c r="A15" s="1" t="str">
        <f>IF('Curtail Inputs - Gross'!A15="","",'Curtail Inputs - Gross'!A15)</f>
        <v/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13" t="str">
        <f>'Curtail Inputs - Gross'!AA15</f>
        <v/>
      </c>
      <c r="P15" s="113" t="str">
        <f>'Curtail Inputs - Gross'!AB15</f>
        <v/>
      </c>
      <c r="Q15" s="113" t="str">
        <f>'Curtail Inputs - Gross'!AC15</f>
        <v/>
      </c>
      <c r="R15" s="113" t="str">
        <f>'Curtail Inputs - Gross'!AD15</f>
        <v/>
      </c>
      <c r="S15" s="113" t="str">
        <f>'Curtail Inputs - Gross'!AE15</f>
        <v/>
      </c>
      <c r="T15" s="113" t="str">
        <f>'Curtail Inputs - Gross'!AF15</f>
        <v/>
      </c>
      <c r="U15" s="113" t="str">
        <f>'Curtail Inputs - Gross'!AG15</f>
        <v/>
      </c>
      <c r="W15" s="32">
        <f t="shared" si="5"/>
        <v>0</v>
      </c>
      <c r="X15" s="32">
        <f t="shared" si="6"/>
        <v>0</v>
      </c>
      <c r="Y15" s="32">
        <f t="shared" si="7"/>
        <v>0</v>
      </c>
      <c r="Z15" s="32">
        <f t="shared" si="8"/>
        <v>0</v>
      </c>
      <c r="AA15" s="32">
        <f t="shared" si="9"/>
        <v>0</v>
      </c>
      <c r="AB15" s="118" t="str">
        <f>'Curtail Inputs - Gross'!AI15</f>
        <v/>
      </c>
    </row>
    <row r="16" spans="1:28" s="28" customFormat="1" ht="14.45" customHeight="1" x14ac:dyDescent="0.25">
      <c r="A16" s="1" t="str">
        <f>IF('Curtail Inputs - Gross'!A16="","",'Curtail Inputs - Gross'!A16)</f>
        <v/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13" t="str">
        <f>'Curtail Inputs - Gross'!AA16</f>
        <v/>
      </c>
      <c r="P16" s="113" t="str">
        <f>'Curtail Inputs - Gross'!AB16</f>
        <v/>
      </c>
      <c r="Q16" s="113" t="str">
        <f>'Curtail Inputs - Gross'!AC16</f>
        <v/>
      </c>
      <c r="R16" s="113" t="str">
        <f>'Curtail Inputs - Gross'!AD16</f>
        <v/>
      </c>
      <c r="S16" s="113" t="str">
        <f>'Curtail Inputs - Gross'!AE16</f>
        <v/>
      </c>
      <c r="T16" s="113" t="str">
        <f>'Curtail Inputs - Gross'!AF16</f>
        <v/>
      </c>
      <c r="U16" s="113" t="str">
        <f>'Curtail Inputs - Gross'!AG16</f>
        <v/>
      </c>
      <c r="W16" s="32">
        <f t="shared" si="5"/>
        <v>0</v>
      </c>
      <c r="X16" s="32">
        <f t="shared" si="6"/>
        <v>0</v>
      </c>
      <c r="Y16" s="32">
        <f t="shared" si="7"/>
        <v>0</v>
      </c>
      <c r="Z16" s="32">
        <f t="shared" si="8"/>
        <v>0</v>
      </c>
      <c r="AA16" s="32">
        <f t="shared" si="9"/>
        <v>0</v>
      </c>
      <c r="AB16" s="118" t="str">
        <f>'Curtail Inputs - Gross'!AI16</f>
        <v/>
      </c>
    </row>
    <row r="17" spans="1:28" s="28" customFormat="1" ht="14.45" customHeight="1" x14ac:dyDescent="0.25">
      <c r="A17" s="1" t="str">
        <f>IF('Curtail Inputs - Gross'!A17="","",'Curtail Inputs - Gross'!A17)</f>
        <v/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13" t="str">
        <f>'Curtail Inputs - Gross'!AA17</f>
        <v/>
      </c>
      <c r="P17" s="113" t="str">
        <f>'Curtail Inputs - Gross'!AB17</f>
        <v/>
      </c>
      <c r="Q17" s="113" t="str">
        <f>'Curtail Inputs - Gross'!AC17</f>
        <v/>
      </c>
      <c r="R17" s="113" t="str">
        <f>'Curtail Inputs - Gross'!AD17</f>
        <v/>
      </c>
      <c r="S17" s="113" t="str">
        <f>'Curtail Inputs - Gross'!AE17</f>
        <v/>
      </c>
      <c r="T17" s="113" t="str">
        <f>'Curtail Inputs - Gross'!AF17</f>
        <v/>
      </c>
      <c r="U17" s="113" t="str">
        <f>'Curtail Inputs - Gross'!AG17</f>
        <v/>
      </c>
      <c r="W17" s="32">
        <f t="shared" si="5"/>
        <v>0</v>
      </c>
      <c r="X17" s="32">
        <f t="shared" si="6"/>
        <v>0</v>
      </c>
      <c r="Y17" s="32">
        <f t="shared" si="7"/>
        <v>0</v>
      </c>
      <c r="Z17" s="32">
        <f t="shared" si="8"/>
        <v>0</v>
      </c>
      <c r="AA17" s="32">
        <f t="shared" si="9"/>
        <v>0</v>
      </c>
      <c r="AB17" s="118" t="str">
        <f>'Curtail Inputs - Gross'!AI17</f>
        <v/>
      </c>
    </row>
    <row r="18" spans="1:28" s="28" customFormat="1" ht="14.45" customHeight="1" x14ac:dyDescent="0.25">
      <c r="A18" s="1" t="str">
        <f>IF('Curtail Inputs - Gross'!A18="","",'Curtail Inputs - Gross'!A18)</f>
        <v/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13" t="str">
        <f>'Curtail Inputs - Gross'!AA18</f>
        <v/>
      </c>
      <c r="P18" s="113" t="str">
        <f>'Curtail Inputs - Gross'!AB18</f>
        <v/>
      </c>
      <c r="Q18" s="113" t="str">
        <f>'Curtail Inputs - Gross'!AC18</f>
        <v/>
      </c>
      <c r="R18" s="113" t="str">
        <f>'Curtail Inputs - Gross'!AD18</f>
        <v/>
      </c>
      <c r="S18" s="113" t="str">
        <f>'Curtail Inputs - Gross'!AE18</f>
        <v/>
      </c>
      <c r="T18" s="113" t="str">
        <f>'Curtail Inputs - Gross'!AF18</f>
        <v/>
      </c>
      <c r="U18" s="113" t="str">
        <f>'Curtail Inputs - Gross'!AG18</f>
        <v/>
      </c>
      <c r="W18" s="32">
        <f t="shared" si="5"/>
        <v>0</v>
      </c>
      <c r="X18" s="32">
        <f t="shared" si="6"/>
        <v>0</v>
      </c>
      <c r="Y18" s="32">
        <f t="shared" si="7"/>
        <v>0</v>
      </c>
      <c r="Z18" s="32">
        <f t="shared" si="8"/>
        <v>0</v>
      </c>
      <c r="AA18" s="32">
        <f t="shared" si="9"/>
        <v>0</v>
      </c>
      <c r="AB18" s="118" t="str">
        <f>'Curtail Inputs - Gross'!AI18</f>
        <v/>
      </c>
    </row>
    <row r="19" spans="1:28" s="28" customFormat="1" ht="14.45" customHeight="1" x14ac:dyDescent="0.25">
      <c r="A19" s="1" t="str">
        <f>IF('Curtail Inputs - Gross'!A19="","",'Curtail Inputs - Gross'!A19)</f>
        <v/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13" t="str">
        <f>'Curtail Inputs - Gross'!AA19</f>
        <v/>
      </c>
      <c r="P19" s="113" t="str">
        <f>'Curtail Inputs - Gross'!AB19</f>
        <v/>
      </c>
      <c r="Q19" s="113" t="str">
        <f>'Curtail Inputs - Gross'!AC19</f>
        <v/>
      </c>
      <c r="R19" s="113" t="str">
        <f>'Curtail Inputs - Gross'!AD19</f>
        <v/>
      </c>
      <c r="S19" s="113" t="str">
        <f>'Curtail Inputs - Gross'!AE19</f>
        <v/>
      </c>
      <c r="T19" s="113" t="str">
        <f>'Curtail Inputs - Gross'!AF19</f>
        <v/>
      </c>
      <c r="U19" s="113" t="str">
        <f>'Curtail Inputs - Gross'!AG19</f>
        <v/>
      </c>
      <c r="W19" s="32">
        <f t="shared" si="5"/>
        <v>0</v>
      </c>
      <c r="X19" s="32">
        <f t="shared" si="6"/>
        <v>0</v>
      </c>
      <c r="Y19" s="32">
        <f t="shared" si="7"/>
        <v>0</v>
      </c>
      <c r="Z19" s="32">
        <f t="shared" si="8"/>
        <v>0</v>
      </c>
      <c r="AA19" s="32">
        <f t="shared" si="9"/>
        <v>0</v>
      </c>
      <c r="AB19" s="118" t="str">
        <f>'Curtail Inputs - Gross'!AI19</f>
        <v/>
      </c>
    </row>
    <row r="20" spans="1:28" s="28" customFormat="1" ht="14.45" customHeight="1" x14ac:dyDescent="0.25">
      <c r="A20" s="1" t="str">
        <f>IF('Curtail Inputs - Gross'!A20="","",'Curtail Inputs - Gross'!A20)</f>
        <v/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13" t="str">
        <f>'Curtail Inputs - Gross'!AA20</f>
        <v/>
      </c>
      <c r="P20" s="113" t="str">
        <f>'Curtail Inputs - Gross'!AB20</f>
        <v/>
      </c>
      <c r="Q20" s="113" t="str">
        <f>'Curtail Inputs - Gross'!AC20</f>
        <v/>
      </c>
      <c r="R20" s="113" t="str">
        <f>'Curtail Inputs - Gross'!AD20</f>
        <v/>
      </c>
      <c r="S20" s="113" t="str">
        <f>'Curtail Inputs - Gross'!AE20</f>
        <v/>
      </c>
      <c r="T20" s="113" t="str">
        <f>'Curtail Inputs - Gross'!AF20</f>
        <v/>
      </c>
      <c r="U20" s="113" t="str">
        <f>'Curtail Inputs - Gross'!AG20</f>
        <v/>
      </c>
      <c r="W20" s="32">
        <f t="shared" si="5"/>
        <v>0</v>
      </c>
      <c r="X20" s="32">
        <f t="shared" si="6"/>
        <v>0</v>
      </c>
      <c r="Y20" s="32">
        <f t="shared" si="7"/>
        <v>0</v>
      </c>
      <c r="Z20" s="32">
        <f t="shared" si="8"/>
        <v>0</v>
      </c>
      <c r="AA20" s="32">
        <f t="shared" si="9"/>
        <v>0</v>
      </c>
      <c r="AB20" s="118" t="str">
        <f>'Curtail Inputs - Gross'!AI20</f>
        <v/>
      </c>
    </row>
    <row r="21" spans="1:28" s="28" customFormat="1" ht="14.45" customHeight="1" x14ac:dyDescent="0.25">
      <c r="A21" s="1" t="str">
        <f>IF('Curtail Inputs - Gross'!A21="","",'Curtail Inputs - Gross'!A21)</f>
        <v/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13" t="str">
        <f>'Curtail Inputs - Gross'!AA21</f>
        <v/>
      </c>
      <c r="P21" s="113" t="str">
        <f>'Curtail Inputs - Gross'!AB21</f>
        <v/>
      </c>
      <c r="Q21" s="113" t="str">
        <f>'Curtail Inputs - Gross'!AC21</f>
        <v/>
      </c>
      <c r="R21" s="113" t="str">
        <f>'Curtail Inputs - Gross'!AD21</f>
        <v/>
      </c>
      <c r="S21" s="113" t="str">
        <f>'Curtail Inputs - Gross'!AE21</f>
        <v/>
      </c>
      <c r="T21" s="113" t="str">
        <f>'Curtail Inputs - Gross'!AF21</f>
        <v/>
      </c>
      <c r="U21" s="113" t="str">
        <f>'Curtail Inputs - Gross'!AG21</f>
        <v/>
      </c>
      <c r="W21" s="32">
        <f t="shared" si="5"/>
        <v>0</v>
      </c>
      <c r="X21" s="32">
        <f t="shared" si="6"/>
        <v>0</v>
      </c>
      <c r="Y21" s="32">
        <f t="shared" si="7"/>
        <v>0</v>
      </c>
      <c r="Z21" s="32">
        <f t="shared" si="8"/>
        <v>0</v>
      </c>
      <c r="AA21" s="32">
        <f t="shared" si="9"/>
        <v>0</v>
      </c>
      <c r="AB21" s="118" t="str">
        <f>'Curtail Inputs - Gross'!AI21</f>
        <v/>
      </c>
    </row>
    <row r="22" spans="1:28" s="28" customFormat="1" ht="14.45" customHeight="1" x14ac:dyDescent="0.25">
      <c r="A22" s="1" t="str">
        <f>IF('Curtail Inputs - Gross'!A22="","",'Curtail Inputs - Gross'!A22)</f>
        <v/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13" t="str">
        <f>'Curtail Inputs - Gross'!AA22</f>
        <v/>
      </c>
      <c r="P22" s="113" t="str">
        <f>'Curtail Inputs - Gross'!AB22</f>
        <v/>
      </c>
      <c r="Q22" s="113" t="str">
        <f>'Curtail Inputs - Gross'!AC22</f>
        <v/>
      </c>
      <c r="R22" s="113" t="str">
        <f>'Curtail Inputs - Gross'!AD22</f>
        <v/>
      </c>
      <c r="S22" s="113" t="str">
        <f>'Curtail Inputs - Gross'!AE22</f>
        <v/>
      </c>
      <c r="T22" s="113" t="str">
        <f>'Curtail Inputs - Gross'!AF22</f>
        <v/>
      </c>
      <c r="U22" s="113" t="str">
        <f>'Curtail Inputs - Gross'!AG22</f>
        <v/>
      </c>
      <c r="W22" s="32">
        <f t="shared" si="5"/>
        <v>0</v>
      </c>
      <c r="X22" s="32">
        <f t="shared" si="6"/>
        <v>0</v>
      </c>
      <c r="Y22" s="32">
        <f t="shared" si="7"/>
        <v>0</v>
      </c>
      <c r="Z22" s="32">
        <f t="shared" si="8"/>
        <v>0</v>
      </c>
      <c r="AA22" s="32">
        <f t="shared" si="9"/>
        <v>0</v>
      </c>
      <c r="AB22" s="118" t="str">
        <f>'Curtail Inputs - Gross'!AI22</f>
        <v/>
      </c>
    </row>
    <row r="23" spans="1:28" s="28" customFormat="1" ht="14.45" customHeight="1" x14ac:dyDescent="0.25">
      <c r="A23" s="1" t="str">
        <f>IF('Curtail Inputs - Gross'!A23="","",'Curtail Inputs - Gross'!A23)</f>
        <v/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13" t="str">
        <f>'Curtail Inputs - Gross'!AA23</f>
        <v/>
      </c>
      <c r="P23" s="113" t="str">
        <f>'Curtail Inputs - Gross'!AB23</f>
        <v/>
      </c>
      <c r="Q23" s="113" t="str">
        <f>'Curtail Inputs - Gross'!AC23</f>
        <v/>
      </c>
      <c r="R23" s="113" t="str">
        <f>'Curtail Inputs - Gross'!AD23</f>
        <v/>
      </c>
      <c r="S23" s="113" t="str">
        <f>'Curtail Inputs - Gross'!AE23</f>
        <v/>
      </c>
      <c r="T23" s="113" t="str">
        <f>'Curtail Inputs - Gross'!AF23</f>
        <v/>
      </c>
      <c r="U23" s="113" t="str">
        <f>'Curtail Inputs - Gross'!AG23</f>
        <v/>
      </c>
      <c r="W23" s="32">
        <f t="shared" si="5"/>
        <v>0</v>
      </c>
      <c r="X23" s="32">
        <f t="shared" si="6"/>
        <v>0</v>
      </c>
      <c r="Y23" s="32">
        <f t="shared" si="7"/>
        <v>0</v>
      </c>
      <c r="Z23" s="32">
        <f t="shared" si="8"/>
        <v>0</v>
      </c>
      <c r="AA23" s="32">
        <f t="shared" si="9"/>
        <v>0</v>
      </c>
      <c r="AB23" s="118" t="str">
        <f>'Curtail Inputs - Gross'!AI23</f>
        <v/>
      </c>
    </row>
    <row r="24" spans="1:28" s="28" customFormat="1" ht="14.45" customHeight="1" x14ac:dyDescent="0.25">
      <c r="A24" s="1" t="str">
        <f>IF('Curtail Inputs - Gross'!A24="","",'Curtail Inputs - Gross'!A24)</f>
        <v/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13" t="str">
        <f>'Curtail Inputs - Gross'!AA24</f>
        <v/>
      </c>
      <c r="P24" s="113" t="str">
        <f>'Curtail Inputs - Gross'!AB24</f>
        <v/>
      </c>
      <c r="Q24" s="113" t="str">
        <f>'Curtail Inputs - Gross'!AC24</f>
        <v/>
      </c>
      <c r="R24" s="113" t="str">
        <f>'Curtail Inputs - Gross'!AD24</f>
        <v/>
      </c>
      <c r="S24" s="113" t="str">
        <f>'Curtail Inputs - Gross'!AE24</f>
        <v/>
      </c>
      <c r="T24" s="113" t="str">
        <f>'Curtail Inputs - Gross'!AF24</f>
        <v/>
      </c>
      <c r="U24" s="113" t="str">
        <f>'Curtail Inputs - Gross'!AG24</f>
        <v/>
      </c>
      <c r="W24" s="32">
        <f t="shared" si="5"/>
        <v>0</v>
      </c>
      <c r="X24" s="32">
        <f t="shared" si="6"/>
        <v>0</v>
      </c>
      <c r="Y24" s="32">
        <f t="shared" si="7"/>
        <v>0</v>
      </c>
      <c r="Z24" s="32">
        <f t="shared" si="8"/>
        <v>0</v>
      </c>
      <c r="AA24" s="32">
        <f t="shared" si="9"/>
        <v>0</v>
      </c>
      <c r="AB24" s="118" t="str">
        <f>'Curtail Inputs - Gross'!AI24</f>
        <v/>
      </c>
    </row>
    <row r="25" spans="1:28" s="28" customFormat="1" ht="14.45" customHeight="1" x14ac:dyDescent="0.25">
      <c r="A25" s="1" t="str">
        <f>IF('Curtail Inputs - Gross'!A25="","",'Curtail Inputs - Gross'!A25)</f>
        <v/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13" t="str">
        <f>'Curtail Inputs - Gross'!AA25</f>
        <v/>
      </c>
      <c r="P25" s="113" t="str">
        <f>'Curtail Inputs - Gross'!AB25</f>
        <v/>
      </c>
      <c r="Q25" s="113" t="str">
        <f>'Curtail Inputs - Gross'!AC25</f>
        <v/>
      </c>
      <c r="R25" s="113" t="str">
        <f>'Curtail Inputs - Gross'!AD25</f>
        <v/>
      </c>
      <c r="S25" s="113" t="str">
        <f>'Curtail Inputs - Gross'!AE25</f>
        <v/>
      </c>
      <c r="T25" s="113" t="str">
        <f>'Curtail Inputs - Gross'!AF25</f>
        <v/>
      </c>
      <c r="U25" s="113" t="str">
        <f>'Curtail Inputs - Gross'!AG25</f>
        <v/>
      </c>
      <c r="W25" s="32">
        <f t="shared" si="5"/>
        <v>0</v>
      </c>
      <c r="X25" s="32">
        <f t="shared" si="6"/>
        <v>0</v>
      </c>
      <c r="Y25" s="32">
        <f t="shared" si="7"/>
        <v>0</v>
      </c>
      <c r="Z25" s="32">
        <f t="shared" si="8"/>
        <v>0</v>
      </c>
      <c r="AA25" s="32">
        <f t="shared" si="9"/>
        <v>0</v>
      </c>
      <c r="AB25" s="118" t="str">
        <f>'Curtail Inputs - Gross'!AI25</f>
        <v/>
      </c>
    </row>
    <row r="26" spans="1:28" s="28" customFormat="1" ht="14.45" customHeight="1" x14ac:dyDescent="0.25">
      <c r="A26" s="1" t="str">
        <f>IF('Curtail Inputs - Gross'!A26="","",'Curtail Inputs - Gross'!A26)</f>
        <v/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13" t="str">
        <f>'Curtail Inputs - Gross'!AA26</f>
        <v/>
      </c>
      <c r="P26" s="113" t="str">
        <f>'Curtail Inputs - Gross'!AB26</f>
        <v/>
      </c>
      <c r="Q26" s="113" t="str">
        <f>'Curtail Inputs - Gross'!AC26</f>
        <v/>
      </c>
      <c r="R26" s="113" t="str">
        <f>'Curtail Inputs - Gross'!AD26</f>
        <v/>
      </c>
      <c r="S26" s="113" t="str">
        <f>'Curtail Inputs - Gross'!AE26</f>
        <v/>
      </c>
      <c r="T26" s="113" t="str">
        <f>'Curtail Inputs - Gross'!AF26</f>
        <v/>
      </c>
      <c r="U26" s="113" t="str">
        <f>'Curtail Inputs - Gross'!AG26</f>
        <v/>
      </c>
      <c r="W26" s="32">
        <f t="shared" si="5"/>
        <v>0</v>
      </c>
      <c r="X26" s="32">
        <f t="shared" si="6"/>
        <v>0</v>
      </c>
      <c r="Y26" s="32">
        <f t="shared" si="7"/>
        <v>0</v>
      </c>
      <c r="Z26" s="32">
        <f t="shared" si="8"/>
        <v>0</v>
      </c>
      <c r="AA26" s="32">
        <f t="shared" si="9"/>
        <v>0</v>
      </c>
      <c r="AB26" s="118" t="str">
        <f>'Curtail Inputs - Gross'!AI26</f>
        <v/>
      </c>
    </row>
    <row r="27" spans="1:28" s="28" customFormat="1" ht="14.45" customHeight="1" x14ac:dyDescent="0.25">
      <c r="A27" s="1" t="str">
        <f>IF('Curtail Inputs - Gross'!A27="","",'Curtail Inputs - Gross'!A27)</f>
        <v/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13" t="str">
        <f>'Curtail Inputs - Gross'!AA27</f>
        <v/>
      </c>
      <c r="P27" s="113" t="str">
        <f>'Curtail Inputs - Gross'!AB27</f>
        <v/>
      </c>
      <c r="Q27" s="113" t="str">
        <f>'Curtail Inputs - Gross'!AC27</f>
        <v/>
      </c>
      <c r="R27" s="113" t="str">
        <f>'Curtail Inputs - Gross'!AD27</f>
        <v/>
      </c>
      <c r="S27" s="113" t="str">
        <f>'Curtail Inputs - Gross'!AE27</f>
        <v/>
      </c>
      <c r="T27" s="113" t="str">
        <f>'Curtail Inputs - Gross'!AF27</f>
        <v/>
      </c>
      <c r="U27" s="113" t="str">
        <f>'Curtail Inputs - Gross'!AG27</f>
        <v/>
      </c>
      <c r="W27" s="32">
        <f t="shared" si="5"/>
        <v>0</v>
      </c>
      <c r="X27" s="32">
        <f t="shared" si="6"/>
        <v>0</v>
      </c>
      <c r="Y27" s="32">
        <f t="shared" si="7"/>
        <v>0</v>
      </c>
      <c r="Z27" s="32">
        <f t="shared" si="8"/>
        <v>0</v>
      </c>
      <c r="AA27" s="32">
        <f t="shared" si="9"/>
        <v>0</v>
      </c>
      <c r="AB27" s="118" t="str">
        <f>'Curtail Inputs - Gross'!AI27</f>
        <v/>
      </c>
    </row>
    <row r="28" spans="1:28" s="28" customFormat="1" ht="14.45" customHeight="1" x14ac:dyDescent="0.25">
      <c r="A28" s="1" t="str">
        <f>IF('Curtail Inputs - Gross'!A28="","",'Curtail Inputs - Gross'!A28)</f>
        <v/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13" t="str">
        <f>'Curtail Inputs - Gross'!AA28</f>
        <v/>
      </c>
      <c r="P28" s="113" t="str">
        <f>'Curtail Inputs - Gross'!AB28</f>
        <v/>
      </c>
      <c r="Q28" s="113" t="str">
        <f>'Curtail Inputs - Gross'!AC28</f>
        <v/>
      </c>
      <c r="R28" s="113" t="str">
        <f>'Curtail Inputs - Gross'!AD28</f>
        <v/>
      </c>
      <c r="S28" s="113" t="str">
        <f>'Curtail Inputs - Gross'!AE28</f>
        <v/>
      </c>
      <c r="T28" s="113" t="str">
        <f>'Curtail Inputs - Gross'!AF28</f>
        <v/>
      </c>
      <c r="U28" s="113" t="str">
        <f>'Curtail Inputs - Gross'!AG28</f>
        <v/>
      </c>
      <c r="W28" s="32">
        <f t="shared" si="5"/>
        <v>0</v>
      </c>
      <c r="X28" s="32">
        <f t="shared" si="6"/>
        <v>0</v>
      </c>
      <c r="Y28" s="32">
        <f t="shared" si="7"/>
        <v>0</v>
      </c>
      <c r="Z28" s="32">
        <f t="shared" si="8"/>
        <v>0</v>
      </c>
      <c r="AA28" s="32">
        <f t="shared" si="9"/>
        <v>0</v>
      </c>
      <c r="AB28" s="118" t="str">
        <f>'Curtail Inputs - Gross'!AI28</f>
        <v/>
      </c>
    </row>
    <row r="29" spans="1:28" ht="14.45" customHeight="1" x14ac:dyDescent="0.25">
      <c r="A29" s="1" t="str">
        <f>IF('Curtail Inputs - Gross'!A29="","",'Curtail Inputs - Gross'!A29)</f>
        <v/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13" t="str">
        <f>'Curtail Inputs - Gross'!AA29</f>
        <v/>
      </c>
      <c r="P29" s="113" t="str">
        <f>'Curtail Inputs - Gross'!AB29</f>
        <v/>
      </c>
      <c r="Q29" s="113" t="str">
        <f>'Curtail Inputs - Gross'!AC29</f>
        <v/>
      </c>
      <c r="R29" s="113" t="str">
        <f>'Curtail Inputs - Gross'!AD29</f>
        <v/>
      </c>
      <c r="S29" s="113" t="str">
        <f>'Curtail Inputs - Gross'!AE29</f>
        <v/>
      </c>
      <c r="T29" s="113" t="str">
        <f>'Curtail Inputs - Gross'!AF29</f>
        <v/>
      </c>
      <c r="U29" s="113" t="str">
        <f>'Curtail Inputs - Gross'!AG29</f>
        <v/>
      </c>
      <c r="W29" s="32">
        <f t="shared" si="5"/>
        <v>0</v>
      </c>
      <c r="X29" s="32">
        <f t="shared" si="6"/>
        <v>0</v>
      </c>
      <c r="Y29" s="32">
        <f t="shared" si="7"/>
        <v>0</v>
      </c>
      <c r="Z29" s="32">
        <f t="shared" si="8"/>
        <v>0</v>
      </c>
      <c r="AA29" s="32">
        <f t="shared" si="9"/>
        <v>0</v>
      </c>
      <c r="AB29" s="118" t="str">
        <f>'Curtail Inputs - Gross'!AI29</f>
        <v/>
      </c>
    </row>
    <row r="30" spans="1:28" ht="14.45" customHeight="1" x14ac:dyDescent="0.25">
      <c r="A30" s="1" t="str">
        <f>IF('Curtail Inputs - Gross'!A30="","",'Curtail Inputs - Gross'!A30)</f>
        <v/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13" t="str">
        <f>'Curtail Inputs - Gross'!AA30</f>
        <v/>
      </c>
      <c r="P30" s="113" t="str">
        <f>'Curtail Inputs - Gross'!AB30</f>
        <v/>
      </c>
      <c r="Q30" s="113" t="str">
        <f>'Curtail Inputs - Gross'!AC30</f>
        <v/>
      </c>
      <c r="R30" s="113" t="str">
        <f>'Curtail Inputs - Gross'!AD30</f>
        <v/>
      </c>
      <c r="S30" s="113" t="str">
        <f>'Curtail Inputs - Gross'!AE30</f>
        <v/>
      </c>
      <c r="T30" s="113" t="str">
        <f>'Curtail Inputs - Gross'!AF30</f>
        <v/>
      </c>
      <c r="U30" s="113" t="str">
        <f>'Curtail Inputs - Gross'!AG30</f>
        <v/>
      </c>
      <c r="W30" s="32">
        <f t="shared" si="5"/>
        <v>0</v>
      </c>
      <c r="X30" s="32">
        <f t="shared" si="6"/>
        <v>0</v>
      </c>
      <c r="Y30" s="32">
        <f t="shared" si="7"/>
        <v>0</v>
      </c>
      <c r="Z30" s="32">
        <f t="shared" si="8"/>
        <v>0</v>
      </c>
      <c r="AA30" s="32">
        <f t="shared" si="9"/>
        <v>0</v>
      </c>
      <c r="AB30" s="118" t="str">
        <f>'Curtail Inputs - Gross'!AI30</f>
        <v/>
      </c>
    </row>
    <row r="31" spans="1:28" ht="14.45" customHeight="1" x14ac:dyDescent="0.25">
      <c r="A31" s="1" t="str">
        <f>IF('Curtail Inputs - Gross'!A31="","",'Curtail Inputs - Gross'!A31)</f>
        <v/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13" t="str">
        <f>'Curtail Inputs - Gross'!AA31</f>
        <v/>
      </c>
      <c r="P31" s="113" t="str">
        <f>'Curtail Inputs - Gross'!AB31</f>
        <v/>
      </c>
      <c r="Q31" s="113" t="str">
        <f>'Curtail Inputs - Gross'!AC31</f>
        <v/>
      </c>
      <c r="R31" s="113" t="str">
        <f>'Curtail Inputs - Gross'!AD31</f>
        <v/>
      </c>
      <c r="S31" s="113" t="str">
        <f>'Curtail Inputs - Gross'!AE31</f>
        <v/>
      </c>
      <c r="T31" s="113" t="str">
        <f>'Curtail Inputs - Gross'!AF31</f>
        <v/>
      </c>
      <c r="U31" s="113" t="str">
        <f>'Curtail Inputs - Gross'!AG31</f>
        <v/>
      </c>
      <c r="W31" s="32">
        <f t="shared" si="5"/>
        <v>0</v>
      </c>
      <c r="X31" s="32">
        <f t="shared" si="6"/>
        <v>0</v>
      </c>
      <c r="Y31" s="32">
        <f t="shared" si="7"/>
        <v>0</v>
      </c>
      <c r="Z31" s="32">
        <f t="shared" si="8"/>
        <v>0</v>
      </c>
      <c r="AA31" s="32">
        <f t="shared" si="9"/>
        <v>0</v>
      </c>
      <c r="AB31" s="118" t="str">
        <f>'Curtail Inputs - Gross'!AI31</f>
        <v/>
      </c>
    </row>
    <row r="32" spans="1:28" ht="14.45" customHeight="1" x14ac:dyDescent="0.25">
      <c r="A32" s="1" t="str">
        <f>IF('Curtail Inputs - Gross'!A32="","",'Curtail Inputs - Gross'!A32)</f>
        <v/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13" t="str">
        <f>'Curtail Inputs - Gross'!AA32</f>
        <v/>
      </c>
      <c r="P32" s="113" t="str">
        <f>'Curtail Inputs - Gross'!AB32</f>
        <v/>
      </c>
      <c r="Q32" s="113" t="str">
        <f>'Curtail Inputs - Gross'!AC32</f>
        <v/>
      </c>
      <c r="R32" s="113" t="str">
        <f>'Curtail Inputs - Gross'!AD32</f>
        <v/>
      </c>
      <c r="S32" s="113" t="str">
        <f>'Curtail Inputs - Gross'!AE32</f>
        <v/>
      </c>
      <c r="T32" s="113" t="str">
        <f>'Curtail Inputs - Gross'!AF32</f>
        <v/>
      </c>
      <c r="U32" s="113" t="str">
        <f>'Curtail Inputs - Gross'!AG32</f>
        <v/>
      </c>
      <c r="W32" s="32">
        <f t="shared" si="5"/>
        <v>0</v>
      </c>
      <c r="X32" s="32">
        <f t="shared" si="6"/>
        <v>0</v>
      </c>
      <c r="Y32" s="32">
        <f t="shared" si="7"/>
        <v>0</v>
      </c>
      <c r="Z32" s="32">
        <f t="shared" si="8"/>
        <v>0</v>
      </c>
      <c r="AA32" s="32">
        <f t="shared" si="9"/>
        <v>0</v>
      </c>
      <c r="AB32" s="118" t="str">
        <f>'Curtail Inputs - Gross'!AI32</f>
        <v/>
      </c>
    </row>
    <row r="33" spans="1:28" ht="14.45" customHeight="1" x14ac:dyDescent="0.25">
      <c r="A33" s="1" t="str">
        <f>IF('Curtail Inputs - Gross'!A33="","",'Curtail Inputs - Gross'!A33)</f>
        <v/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13" t="str">
        <f>'Curtail Inputs - Gross'!AA33</f>
        <v/>
      </c>
      <c r="P33" s="113" t="str">
        <f>'Curtail Inputs - Gross'!AB33</f>
        <v/>
      </c>
      <c r="Q33" s="113" t="str">
        <f>'Curtail Inputs - Gross'!AC33</f>
        <v/>
      </c>
      <c r="R33" s="113" t="str">
        <f>'Curtail Inputs - Gross'!AD33</f>
        <v/>
      </c>
      <c r="S33" s="113" t="str">
        <f>'Curtail Inputs - Gross'!AE33</f>
        <v/>
      </c>
      <c r="T33" s="113" t="str">
        <f>'Curtail Inputs - Gross'!AF33</f>
        <v/>
      </c>
      <c r="U33" s="113" t="str">
        <f>'Curtail Inputs - Gross'!AG33</f>
        <v/>
      </c>
      <c r="W33" s="32">
        <f t="shared" si="5"/>
        <v>0</v>
      </c>
      <c r="X33" s="32">
        <f t="shared" si="6"/>
        <v>0</v>
      </c>
      <c r="Y33" s="32">
        <f t="shared" si="7"/>
        <v>0</v>
      </c>
      <c r="Z33" s="32">
        <f t="shared" si="8"/>
        <v>0</v>
      </c>
      <c r="AA33" s="32">
        <f t="shared" si="9"/>
        <v>0</v>
      </c>
      <c r="AB33" s="118" t="str">
        <f>'Curtail Inputs - Gross'!AI33</f>
        <v/>
      </c>
    </row>
    <row r="34" spans="1:28" ht="14.45" customHeight="1" x14ac:dyDescent="0.25">
      <c r="A34" s="1" t="str">
        <f>IF('Curtail Inputs - Gross'!A34="","",'Curtail Inputs - Gross'!A34)</f>
        <v/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13" t="str">
        <f>'Curtail Inputs - Gross'!AA34</f>
        <v/>
      </c>
      <c r="P34" s="113" t="str">
        <f>'Curtail Inputs - Gross'!AB34</f>
        <v/>
      </c>
      <c r="Q34" s="113" t="str">
        <f>'Curtail Inputs - Gross'!AC34</f>
        <v/>
      </c>
      <c r="R34" s="113" t="str">
        <f>'Curtail Inputs - Gross'!AD34</f>
        <v/>
      </c>
      <c r="S34" s="113" t="str">
        <f>'Curtail Inputs - Gross'!AE34</f>
        <v/>
      </c>
      <c r="T34" s="113" t="str">
        <f>'Curtail Inputs - Gross'!AF34</f>
        <v/>
      </c>
      <c r="U34" s="113" t="str">
        <f>'Curtail Inputs - Gross'!AG34</f>
        <v/>
      </c>
      <c r="W34" s="32">
        <f t="shared" si="5"/>
        <v>0</v>
      </c>
      <c r="X34" s="32">
        <f t="shared" si="6"/>
        <v>0</v>
      </c>
      <c r="Y34" s="32">
        <f t="shared" si="7"/>
        <v>0</v>
      </c>
      <c r="Z34" s="32">
        <f t="shared" si="8"/>
        <v>0</v>
      </c>
      <c r="AA34" s="32">
        <f t="shared" si="9"/>
        <v>0</v>
      </c>
      <c r="AB34" s="118" t="str">
        <f>'Curtail Inputs - Gross'!AI34</f>
        <v/>
      </c>
    </row>
    <row r="35" spans="1:28" ht="14.45" customHeight="1" x14ac:dyDescent="0.25">
      <c r="A35" s="1" t="str">
        <f>IF('Curtail Inputs - Gross'!A35="","",'Curtail Inputs - Gross'!A35)</f>
        <v/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13" t="str">
        <f>'Curtail Inputs - Gross'!AA35</f>
        <v/>
      </c>
      <c r="P35" s="113" t="str">
        <f>'Curtail Inputs - Gross'!AB35</f>
        <v/>
      </c>
      <c r="Q35" s="113" t="str">
        <f>'Curtail Inputs - Gross'!AC35</f>
        <v/>
      </c>
      <c r="R35" s="113" t="str">
        <f>'Curtail Inputs - Gross'!AD35</f>
        <v/>
      </c>
      <c r="S35" s="113" t="str">
        <f>'Curtail Inputs - Gross'!AE35</f>
        <v/>
      </c>
      <c r="T35" s="113" t="str">
        <f>'Curtail Inputs - Gross'!AF35</f>
        <v/>
      </c>
      <c r="U35" s="113" t="str">
        <f>'Curtail Inputs - Gross'!AG35</f>
        <v/>
      </c>
      <c r="W35" s="32">
        <f t="shared" si="5"/>
        <v>0</v>
      </c>
      <c r="X35" s="32">
        <f t="shared" si="6"/>
        <v>0</v>
      </c>
      <c r="Y35" s="32">
        <f t="shared" si="7"/>
        <v>0</v>
      </c>
      <c r="Z35" s="32">
        <f t="shared" si="8"/>
        <v>0</v>
      </c>
      <c r="AA35" s="32">
        <f t="shared" si="9"/>
        <v>0</v>
      </c>
      <c r="AB35" s="118" t="str">
        <f>'Curtail Inputs - Gross'!AI35</f>
        <v/>
      </c>
    </row>
    <row r="36" spans="1:28" ht="14.45" customHeight="1" x14ac:dyDescent="0.25">
      <c r="A36" s="1" t="str">
        <f>IF('Curtail Inputs - Gross'!A36="","",'Curtail Inputs - Gross'!A36)</f>
        <v/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13" t="str">
        <f>'Curtail Inputs - Gross'!AA36</f>
        <v/>
      </c>
      <c r="P36" s="113" t="str">
        <f>'Curtail Inputs - Gross'!AB36</f>
        <v/>
      </c>
      <c r="Q36" s="113" t="str">
        <f>'Curtail Inputs - Gross'!AC36</f>
        <v/>
      </c>
      <c r="R36" s="113" t="str">
        <f>'Curtail Inputs - Gross'!AD36</f>
        <v/>
      </c>
      <c r="S36" s="113" t="str">
        <f>'Curtail Inputs - Gross'!AE36</f>
        <v/>
      </c>
      <c r="T36" s="113" t="str">
        <f>'Curtail Inputs - Gross'!AF36</f>
        <v/>
      </c>
      <c r="U36" s="113" t="str">
        <f>'Curtail Inputs - Gross'!AG36</f>
        <v/>
      </c>
      <c r="W36" s="32">
        <f t="shared" si="5"/>
        <v>0</v>
      </c>
      <c r="X36" s="32">
        <f t="shared" si="6"/>
        <v>0</v>
      </c>
      <c r="Y36" s="32">
        <f t="shared" si="7"/>
        <v>0</v>
      </c>
      <c r="Z36" s="32">
        <f t="shared" si="8"/>
        <v>0</v>
      </c>
      <c r="AA36" s="32">
        <f t="shared" si="9"/>
        <v>0</v>
      </c>
      <c r="AB36" s="118" t="str">
        <f>'Curtail Inputs - Gross'!AI36</f>
        <v/>
      </c>
    </row>
    <row r="37" spans="1:28" ht="14.45" customHeight="1" x14ac:dyDescent="0.25">
      <c r="A37" s="1" t="str">
        <f>IF('Curtail Inputs - Gross'!A37="","",'Curtail Inputs - Gross'!A37)</f>
        <v/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13" t="str">
        <f>'Curtail Inputs - Gross'!AA37</f>
        <v/>
      </c>
      <c r="P37" s="113" t="str">
        <f>'Curtail Inputs - Gross'!AB37</f>
        <v/>
      </c>
      <c r="Q37" s="113" t="str">
        <f>'Curtail Inputs - Gross'!AC37</f>
        <v/>
      </c>
      <c r="R37" s="113" t="str">
        <f>'Curtail Inputs - Gross'!AD37</f>
        <v/>
      </c>
      <c r="S37" s="113" t="str">
        <f>'Curtail Inputs - Gross'!AE37</f>
        <v/>
      </c>
      <c r="T37" s="113" t="str">
        <f>'Curtail Inputs - Gross'!AF37</f>
        <v/>
      </c>
      <c r="U37" s="113" t="str">
        <f>'Curtail Inputs - Gross'!AG37</f>
        <v/>
      </c>
      <c r="W37" s="32">
        <f t="shared" si="5"/>
        <v>0</v>
      </c>
      <c r="X37" s="32">
        <f t="shared" si="6"/>
        <v>0</v>
      </c>
      <c r="Y37" s="32">
        <f t="shared" si="7"/>
        <v>0</v>
      </c>
      <c r="Z37" s="32">
        <f t="shared" si="8"/>
        <v>0</v>
      </c>
      <c r="AA37" s="32">
        <f t="shared" si="9"/>
        <v>0</v>
      </c>
      <c r="AB37" s="118" t="str">
        <f>'Curtail Inputs - Gross'!AI37</f>
        <v/>
      </c>
    </row>
    <row r="38" spans="1:28" ht="14.45" customHeight="1" x14ac:dyDescent="0.25">
      <c r="A38" s="1" t="str">
        <f>IF('Curtail Inputs - Gross'!A38="","",'Curtail Inputs - Gross'!A38)</f>
        <v/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13" t="str">
        <f>'Curtail Inputs - Gross'!AA38</f>
        <v/>
      </c>
      <c r="P38" s="113" t="str">
        <f>'Curtail Inputs - Gross'!AB38</f>
        <v/>
      </c>
      <c r="Q38" s="113" t="str">
        <f>'Curtail Inputs - Gross'!AC38</f>
        <v/>
      </c>
      <c r="R38" s="113" t="str">
        <f>'Curtail Inputs - Gross'!AD38</f>
        <v/>
      </c>
      <c r="S38" s="113" t="str">
        <f>'Curtail Inputs - Gross'!AE38</f>
        <v/>
      </c>
      <c r="T38" s="113" t="str">
        <f>'Curtail Inputs - Gross'!AF38</f>
        <v/>
      </c>
      <c r="U38" s="113" t="str">
        <f>'Curtail Inputs - Gross'!AG38</f>
        <v/>
      </c>
      <c r="W38" s="32">
        <f t="shared" si="5"/>
        <v>0</v>
      </c>
      <c r="X38" s="32">
        <f t="shared" si="6"/>
        <v>0</v>
      </c>
      <c r="Y38" s="32">
        <f t="shared" si="7"/>
        <v>0</v>
      </c>
      <c r="Z38" s="32">
        <f t="shared" si="8"/>
        <v>0</v>
      </c>
      <c r="AA38" s="32">
        <f t="shared" si="9"/>
        <v>0</v>
      </c>
      <c r="AB38" s="118" t="str">
        <f>'Curtail Inputs - Gross'!AI38</f>
        <v/>
      </c>
    </row>
    <row r="39" spans="1:28" ht="14.45" customHeight="1" x14ac:dyDescent="0.25">
      <c r="A39" s="1" t="str">
        <f>IF('Curtail Inputs - Gross'!A39="","",'Curtail Inputs - Gross'!A39)</f>
        <v/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13" t="str">
        <f>'Curtail Inputs - Gross'!AA39</f>
        <v/>
      </c>
      <c r="P39" s="113" t="str">
        <f>'Curtail Inputs - Gross'!AB39</f>
        <v/>
      </c>
      <c r="Q39" s="113" t="str">
        <f>'Curtail Inputs - Gross'!AC39</f>
        <v/>
      </c>
      <c r="R39" s="113" t="str">
        <f>'Curtail Inputs - Gross'!AD39</f>
        <v/>
      </c>
      <c r="S39" s="113" t="str">
        <f>'Curtail Inputs - Gross'!AE39</f>
        <v/>
      </c>
      <c r="T39" s="113" t="str">
        <f>'Curtail Inputs - Gross'!AF39</f>
        <v/>
      </c>
      <c r="U39" s="113" t="str">
        <f>'Curtail Inputs - Gross'!AG39</f>
        <v/>
      </c>
      <c r="W39" s="32">
        <f t="shared" si="5"/>
        <v>0</v>
      </c>
      <c r="X39" s="32">
        <f t="shared" si="6"/>
        <v>0</v>
      </c>
      <c r="Y39" s="32">
        <f t="shared" si="7"/>
        <v>0</v>
      </c>
      <c r="Z39" s="32">
        <f t="shared" si="8"/>
        <v>0</v>
      </c>
      <c r="AA39" s="32">
        <f t="shared" si="9"/>
        <v>0</v>
      </c>
      <c r="AB39" s="118" t="str">
        <f>'Curtail Inputs - Gross'!AI39</f>
        <v/>
      </c>
    </row>
    <row r="40" spans="1:28" ht="14.45" customHeight="1" x14ac:dyDescent="0.25">
      <c r="A40" s="1" t="str">
        <f>IF('Curtail Inputs - Gross'!A40="","",'Curtail Inputs - Gross'!A40)</f>
        <v/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13" t="str">
        <f>'Curtail Inputs - Gross'!AA40</f>
        <v/>
      </c>
      <c r="P40" s="113" t="str">
        <f>'Curtail Inputs - Gross'!AB40</f>
        <v/>
      </c>
      <c r="Q40" s="113" t="str">
        <f>'Curtail Inputs - Gross'!AC40</f>
        <v/>
      </c>
      <c r="R40" s="113" t="str">
        <f>'Curtail Inputs - Gross'!AD40</f>
        <v/>
      </c>
      <c r="S40" s="113" t="str">
        <f>'Curtail Inputs - Gross'!AE40</f>
        <v/>
      </c>
      <c r="T40" s="113" t="str">
        <f>'Curtail Inputs - Gross'!AF40</f>
        <v/>
      </c>
      <c r="U40" s="113" t="str">
        <f>'Curtail Inputs - Gross'!AG40</f>
        <v/>
      </c>
      <c r="W40" s="32">
        <f t="shared" si="5"/>
        <v>0</v>
      </c>
      <c r="X40" s="32">
        <f t="shared" si="6"/>
        <v>0</v>
      </c>
      <c r="Y40" s="32">
        <f t="shared" si="7"/>
        <v>0</v>
      </c>
      <c r="Z40" s="32">
        <f t="shared" si="8"/>
        <v>0</v>
      </c>
      <c r="AA40" s="32">
        <f t="shared" si="9"/>
        <v>0</v>
      </c>
      <c r="AB40" s="118" t="str">
        <f>'Curtail Inputs - Gross'!AI40</f>
        <v/>
      </c>
    </row>
    <row r="41" spans="1:28" ht="14.45" customHeight="1" x14ac:dyDescent="0.25">
      <c r="A41" s="1" t="str">
        <f>IF('Curtail Inputs - Gross'!A41="","",'Curtail Inputs - Gross'!A41)</f>
        <v/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13" t="str">
        <f>'Curtail Inputs - Gross'!AA41</f>
        <v/>
      </c>
      <c r="P41" s="113" t="str">
        <f>'Curtail Inputs - Gross'!AB41</f>
        <v/>
      </c>
      <c r="Q41" s="113" t="str">
        <f>'Curtail Inputs - Gross'!AC41</f>
        <v/>
      </c>
      <c r="R41" s="113" t="str">
        <f>'Curtail Inputs - Gross'!AD41</f>
        <v/>
      </c>
      <c r="S41" s="113" t="str">
        <f>'Curtail Inputs - Gross'!AE41</f>
        <v/>
      </c>
      <c r="T41" s="113" t="str">
        <f>'Curtail Inputs - Gross'!AF41</f>
        <v/>
      </c>
      <c r="U41" s="113" t="str">
        <f>'Curtail Inputs - Gross'!AG41</f>
        <v/>
      </c>
      <c r="W41" s="32">
        <f t="shared" si="5"/>
        <v>0</v>
      </c>
      <c r="X41" s="32">
        <f t="shared" si="6"/>
        <v>0</v>
      </c>
      <c r="Y41" s="32">
        <f t="shared" si="7"/>
        <v>0</v>
      </c>
      <c r="Z41" s="32">
        <f t="shared" si="8"/>
        <v>0</v>
      </c>
      <c r="AA41" s="32">
        <f t="shared" si="9"/>
        <v>0</v>
      </c>
      <c r="AB41" s="118" t="str">
        <f>'Curtail Inputs - Gross'!AI41</f>
        <v/>
      </c>
    </row>
    <row r="42" spans="1:28" ht="14.45" customHeight="1" x14ac:dyDescent="0.25">
      <c r="A42" s="1" t="str">
        <f>IF('Curtail Inputs - Gross'!A42="","",'Curtail Inputs - Gross'!A42)</f>
        <v/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13" t="str">
        <f>'Curtail Inputs - Gross'!AA42</f>
        <v/>
      </c>
      <c r="P42" s="113" t="str">
        <f>'Curtail Inputs - Gross'!AB42</f>
        <v/>
      </c>
      <c r="Q42" s="113" t="str">
        <f>'Curtail Inputs - Gross'!AC42</f>
        <v/>
      </c>
      <c r="R42" s="113" t="str">
        <f>'Curtail Inputs - Gross'!AD42</f>
        <v/>
      </c>
      <c r="S42" s="113" t="str">
        <f>'Curtail Inputs - Gross'!AE42</f>
        <v/>
      </c>
      <c r="T42" s="113" t="str">
        <f>'Curtail Inputs - Gross'!AF42</f>
        <v/>
      </c>
      <c r="U42" s="113" t="str">
        <f>'Curtail Inputs - Gross'!AG42</f>
        <v/>
      </c>
      <c r="W42" s="32">
        <f t="shared" si="5"/>
        <v>0</v>
      </c>
      <c r="X42" s="32">
        <f t="shared" si="6"/>
        <v>0</v>
      </c>
      <c r="Y42" s="32">
        <f t="shared" si="7"/>
        <v>0</v>
      </c>
      <c r="Z42" s="32">
        <f t="shared" si="8"/>
        <v>0</v>
      </c>
      <c r="AA42" s="32">
        <f t="shared" si="9"/>
        <v>0</v>
      </c>
      <c r="AB42" s="118" t="str">
        <f>'Curtail Inputs - Gross'!AI42</f>
        <v/>
      </c>
    </row>
    <row r="43" spans="1:28" ht="14.45" customHeight="1" x14ac:dyDescent="0.25">
      <c r="A43" s="1" t="str">
        <f>IF('Curtail Inputs - Gross'!A43="","",'Curtail Inputs - Gross'!A43)</f>
        <v/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13" t="str">
        <f>'Curtail Inputs - Gross'!AA43</f>
        <v/>
      </c>
      <c r="P43" s="113" t="str">
        <f>'Curtail Inputs - Gross'!AB43</f>
        <v/>
      </c>
      <c r="Q43" s="113" t="str">
        <f>'Curtail Inputs - Gross'!AC43</f>
        <v/>
      </c>
      <c r="R43" s="113" t="str">
        <f>'Curtail Inputs - Gross'!AD43</f>
        <v/>
      </c>
      <c r="S43" s="113" t="str">
        <f>'Curtail Inputs - Gross'!AE43</f>
        <v/>
      </c>
      <c r="T43" s="113" t="str">
        <f>'Curtail Inputs - Gross'!AF43</f>
        <v/>
      </c>
      <c r="U43" s="113" t="str">
        <f>'Curtail Inputs - Gross'!AG43</f>
        <v/>
      </c>
      <c r="W43" s="32">
        <f t="shared" si="5"/>
        <v>0</v>
      </c>
      <c r="X43" s="32">
        <f t="shared" si="6"/>
        <v>0</v>
      </c>
      <c r="Y43" s="32">
        <f t="shared" si="7"/>
        <v>0</v>
      </c>
      <c r="Z43" s="32">
        <f t="shared" si="8"/>
        <v>0</v>
      </c>
      <c r="AA43" s="32">
        <f t="shared" si="9"/>
        <v>0</v>
      </c>
      <c r="AB43" s="118" t="str">
        <f>'Curtail Inputs - Gross'!AI43</f>
        <v/>
      </c>
    </row>
    <row r="44" spans="1:28" ht="14.45" customHeight="1" x14ac:dyDescent="0.25">
      <c r="A44" s="1" t="str">
        <f>IF('Curtail Inputs - Gross'!A44="","",'Curtail Inputs - Gross'!A44)</f>
        <v/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13" t="str">
        <f>'Curtail Inputs - Gross'!AA44</f>
        <v/>
      </c>
      <c r="P44" s="113" t="str">
        <f>'Curtail Inputs - Gross'!AB44</f>
        <v/>
      </c>
      <c r="Q44" s="113" t="str">
        <f>'Curtail Inputs - Gross'!AC44</f>
        <v/>
      </c>
      <c r="R44" s="113" t="str">
        <f>'Curtail Inputs - Gross'!AD44</f>
        <v/>
      </c>
      <c r="S44" s="113" t="str">
        <f>'Curtail Inputs - Gross'!AE44</f>
        <v/>
      </c>
      <c r="T44" s="113" t="str">
        <f>'Curtail Inputs - Gross'!AF44</f>
        <v/>
      </c>
      <c r="U44" s="113" t="str">
        <f>'Curtail Inputs - Gross'!AG44</f>
        <v/>
      </c>
      <c r="W44" s="32">
        <f t="shared" si="5"/>
        <v>0</v>
      </c>
      <c r="X44" s="32">
        <f t="shared" si="6"/>
        <v>0</v>
      </c>
      <c r="Y44" s="32">
        <f t="shared" si="7"/>
        <v>0</v>
      </c>
      <c r="Z44" s="32">
        <f t="shared" si="8"/>
        <v>0</v>
      </c>
      <c r="AA44" s="32">
        <f t="shared" si="9"/>
        <v>0</v>
      </c>
      <c r="AB44" s="118" t="str">
        <f>'Curtail Inputs - Gross'!AI44</f>
        <v/>
      </c>
    </row>
    <row r="45" spans="1:28" ht="14.45" customHeight="1" x14ac:dyDescent="0.25">
      <c r="A45" s="1" t="str">
        <f>IF('Curtail Inputs - Gross'!A45="","",'Curtail Inputs - Gross'!A45)</f>
        <v/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13" t="str">
        <f>'Curtail Inputs - Gross'!AA45</f>
        <v/>
      </c>
      <c r="P45" s="113" t="str">
        <f>'Curtail Inputs - Gross'!AB45</f>
        <v/>
      </c>
      <c r="Q45" s="113" t="str">
        <f>'Curtail Inputs - Gross'!AC45</f>
        <v/>
      </c>
      <c r="R45" s="113" t="str">
        <f>'Curtail Inputs - Gross'!AD45</f>
        <v/>
      </c>
      <c r="S45" s="113" t="str">
        <f>'Curtail Inputs - Gross'!AE45</f>
        <v/>
      </c>
      <c r="T45" s="113" t="str">
        <f>'Curtail Inputs - Gross'!AF45</f>
        <v/>
      </c>
      <c r="U45" s="113" t="str">
        <f>'Curtail Inputs - Gross'!AG45</f>
        <v/>
      </c>
      <c r="W45" s="32">
        <f t="shared" si="5"/>
        <v>0</v>
      </c>
      <c r="X45" s="32">
        <f t="shared" si="6"/>
        <v>0</v>
      </c>
      <c r="Y45" s="32">
        <f t="shared" si="7"/>
        <v>0</v>
      </c>
      <c r="Z45" s="32">
        <f t="shared" si="8"/>
        <v>0</v>
      </c>
      <c r="AA45" s="32">
        <f t="shared" si="9"/>
        <v>0</v>
      </c>
      <c r="AB45" s="118" t="str">
        <f>'Curtail Inputs - Gross'!AI45</f>
        <v/>
      </c>
    </row>
    <row r="46" spans="1:28" ht="14.45" customHeight="1" x14ac:dyDescent="0.25">
      <c r="A46" s="1" t="str">
        <f>IF('Curtail Inputs - Gross'!A46="","",'Curtail Inputs - Gross'!A46)</f>
        <v/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13" t="str">
        <f>'Curtail Inputs - Gross'!AA46</f>
        <v/>
      </c>
      <c r="P46" s="113" t="str">
        <f>'Curtail Inputs - Gross'!AB46</f>
        <v/>
      </c>
      <c r="Q46" s="113" t="str">
        <f>'Curtail Inputs - Gross'!AC46</f>
        <v/>
      </c>
      <c r="R46" s="113" t="str">
        <f>'Curtail Inputs - Gross'!AD46</f>
        <v/>
      </c>
      <c r="S46" s="113" t="str">
        <f>'Curtail Inputs - Gross'!AE46</f>
        <v/>
      </c>
      <c r="T46" s="113" t="str">
        <f>'Curtail Inputs - Gross'!AF46</f>
        <v/>
      </c>
      <c r="U46" s="113" t="str">
        <f>'Curtail Inputs - Gross'!AG46</f>
        <v/>
      </c>
      <c r="W46" s="32">
        <f t="shared" si="5"/>
        <v>0</v>
      </c>
      <c r="X46" s="32">
        <f t="shared" si="6"/>
        <v>0</v>
      </c>
      <c r="Y46" s="32">
        <f t="shared" si="7"/>
        <v>0</v>
      </c>
      <c r="Z46" s="32">
        <f t="shared" si="8"/>
        <v>0</v>
      </c>
      <c r="AA46" s="32">
        <f t="shared" si="9"/>
        <v>0</v>
      </c>
      <c r="AB46" s="118" t="str">
        <f>'Curtail Inputs - Gross'!AI46</f>
        <v/>
      </c>
    </row>
    <row r="47" spans="1:28" ht="14.45" customHeight="1" x14ac:dyDescent="0.25">
      <c r="A47" s="1" t="str">
        <f>IF('Curtail Inputs - Gross'!A47="","",'Curtail Inputs - Gross'!A47)</f>
        <v/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13" t="str">
        <f>'Curtail Inputs - Gross'!AA47</f>
        <v/>
      </c>
      <c r="P47" s="113" t="str">
        <f>'Curtail Inputs - Gross'!AB47</f>
        <v/>
      </c>
      <c r="Q47" s="113" t="str">
        <f>'Curtail Inputs - Gross'!AC47</f>
        <v/>
      </c>
      <c r="R47" s="113" t="str">
        <f>'Curtail Inputs - Gross'!AD47</f>
        <v/>
      </c>
      <c r="S47" s="113" t="str">
        <f>'Curtail Inputs - Gross'!AE47</f>
        <v/>
      </c>
      <c r="T47" s="113" t="str">
        <f>'Curtail Inputs - Gross'!AF47</f>
        <v/>
      </c>
      <c r="U47" s="113" t="str">
        <f>'Curtail Inputs - Gross'!AG47</f>
        <v/>
      </c>
      <c r="W47" s="32">
        <f t="shared" si="5"/>
        <v>0</v>
      </c>
      <c r="X47" s="32">
        <f t="shared" si="6"/>
        <v>0</v>
      </c>
      <c r="Y47" s="32">
        <f t="shared" si="7"/>
        <v>0</v>
      </c>
      <c r="Z47" s="32">
        <f t="shared" si="8"/>
        <v>0</v>
      </c>
      <c r="AA47" s="32">
        <f t="shared" si="9"/>
        <v>0</v>
      </c>
      <c r="AB47" s="118" t="str">
        <f>'Curtail Inputs - Gross'!AI47</f>
        <v/>
      </c>
    </row>
    <row r="48" spans="1:28" ht="14.45" customHeight="1" x14ac:dyDescent="0.25">
      <c r="A48" s="1" t="str">
        <f>IF('Curtail Inputs - Gross'!A48="","",'Curtail Inputs - Gross'!A48)</f>
        <v/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13" t="str">
        <f>'Curtail Inputs - Gross'!AA48</f>
        <v/>
      </c>
      <c r="P48" s="113" t="str">
        <f>'Curtail Inputs - Gross'!AB48</f>
        <v/>
      </c>
      <c r="Q48" s="113" t="str">
        <f>'Curtail Inputs - Gross'!AC48</f>
        <v/>
      </c>
      <c r="R48" s="113" t="str">
        <f>'Curtail Inputs - Gross'!AD48</f>
        <v/>
      </c>
      <c r="S48" s="113" t="str">
        <f>'Curtail Inputs - Gross'!AE48</f>
        <v/>
      </c>
      <c r="T48" s="113" t="str">
        <f>'Curtail Inputs - Gross'!AF48</f>
        <v/>
      </c>
      <c r="U48" s="113" t="str">
        <f>'Curtail Inputs - Gross'!AG48</f>
        <v/>
      </c>
      <c r="W48" s="32">
        <f t="shared" si="5"/>
        <v>0</v>
      </c>
      <c r="X48" s="32">
        <f t="shared" si="6"/>
        <v>0</v>
      </c>
      <c r="Y48" s="32">
        <f t="shared" si="7"/>
        <v>0</v>
      </c>
      <c r="Z48" s="32">
        <f t="shared" si="8"/>
        <v>0</v>
      </c>
      <c r="AA48" s="32">
        <f t="shared" si="9"/>
        <v>0</v>
      </c>
      <c r="AB48" s="118" t="str">
        <f>'Curtail Inputs - Gross'!AI48</f>
        <v/>
      </c>
    </row>
    <row r="49" spans="1:28" ht="14.45" customHeight="1" x14ac:dyDescent="0.25">
      <c r="A49" s="1" t="str">
        <f>IF('Curtail Inputs - Gross'!A49="","",'Curtail Inputs - Gross'!A49)</f>
        <v/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13" t="str">
        <f>'Curtail Inputs - Gross'!AA49</f>
        <v/>
      </c>
      <c r="P49" s="113" t="str">
        <f>'Curtail Inputs - Gross'!AB49</f>
        <v/>
      </c>
      <c r="Q49" s="113" t="str">
        <f>'Curtail Inputs - Gross'!AC49</f>
        <v/>
      </c>
      <c r="R49" s="113" t="str">
        <f>'Curtail Inputs - Gross'!AD49</f>
        <v/>
      </c>
      <c r="S49" s="113" t="str">
        <f>'Curtail Inputs - Gross'!AE49</f>
        <v/>
      </c>
      <c r="T49" s="113" t="str">
        <f>'Curtail Inputs - Gross'!AF49</f>
        <v/>
      </c>
      <c r="U49" s="113" t="str">
        <f>'Curtail Inputs - Gross'!AG49</f>
        <v/>
      </c>
      <c r="W49" s="32">
        <f t="shared" si="5"/>
        <v>0</v>
      </c>
      <c r="X49" s="32">
        <f t="shared" si="6"/>
        <v>0</v>
      </c>
      <c r="Y49" s="32">
        <f t="shared" si="7"/>
        <v>0</v>
      </c>
      <c r="Z49" s="32">
        <f t="shared" si="8"/>
        <v>0</v>
      </c>
      <c r="AA49" s="32">
        <f t="shared" si="9"/>
        <v>0</v>
      </c>
      <c r="AB49" s="118" t="str">
        <f>'Curtail Inputs - Gross'!AI49</f>
        <v/>
      </c>
    </row>
    <row r="50" spans="1:28" x14ac:dyDescent="0.25">
      <c r="A50" s="1" t="str">
        <f>IF('Curtail Inputs - Gross'!A50="","",'Curtail Inputs - Gross'!A50)</f>
        <v/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13" t="str">
        <f>'Curtail Inputs - Gross'!AA50</f>
        <v/>
      </c>
      <c r="P50" s="113" t="str">
        <f>'Curtail Inputs - Gross'!AB50</f>
        <v/>
      </c>
      <c r="Q50" s="113" t="str">
        <f>'Curtail Inputs - Gross'!AC50</f>
        <v/>
      </c>
      <c r="R50" s="113" t="str">
        <f>'Curtail Inputs - Gross'!AD50</f>
        <v/>
      </c>
      <c r="S50" s="113" t="str">
        <f>'Curtail Inputs - Gross'!AE50</f>
        <v/>
      </c>
      <c r="T50" s="113" t="str">
        <f>'Curtail Inputs - Gross'!AF50</f>
        <v/>
      </c>
      <c r="U50" s="113" t="str">
        <f>'Curtail Inputs - Gross'!AG50</f>
        <v/>
      </c>
    </row>
    <row r="51" spans="1:28" x14ac:dyDescent="0.25">
      <c r="A51" s="1" t="str">
        <f>IF('Curtail Inputs - Gross'!A51="","",'Curtail Inputs - Gross'!A51)</f>
        <v/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13" t="str">
        <f>'Curtail Inputs - Gross'!AA51</f>
        <v/>
      </c>
      <c r="P51" s="113" t="str">
        <f>'Curtail Inputs - Gross'!AB51</f>
        <v/>
      </c>
      <c r="Q51" s="113" t="str">
        <f>'Curtail Inputs - Gross'!AC51</f>
        <v/>
      </c>
      <c r="R51" s="113" t="str">
        <f>'Curtail Inputs - Gross'!AD51</f>
        <v/>
      </c>
      <c r="S51" s="113" t="str">
        <f>'Curtail Inputs - Gross'!AE51</f>
        <v/>
      </c>
      <c r="T51" s="113" t="str">
        <f>'Curtail Inputs - Gross'!AF51</f>
        <v/>
      </c>
      <c r="U51" s="113" t="str">
        <f>'Curtail Inputs - Gross'!AG51</f>
        <v/>
      </c>
    </row>
    <row r="52" spans="1:28" x14ac:dyDescent="0.25">
      <c r="A52" s="1" t="str">
        <f>IF('Curtail Inputs - Gross'!A52="","",'Curtail Inputs - Gross'!A52)</f>
        <v/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13" t="str">
        <f>'Curtail Inputs - Gross'!AA52</f>
        <v/>
      </c>
      <c r="P52" s="113" t="str">
        <f>'Curtail Inputs - Gross'!AB52</f>
        <v/>
      </c>
      <c r="Q52" s="113" t="str">
        <f>'Curtail Inputs - Gross'!AC52</f>
        <v/>
      </c>
      <c r="R52" s="113" t="str">
        <f>'Curtail Inputs - Gross'!AD52</f>
        <v/>
      </c>
      <c r="S52" s="113" t="str">
        <f>'Curtail Inputs - Gross'!AE52</f>
        <v/>
      </c>
      <c r="T52" s="113" t="str">
        <f>'Curtail Inputs - Gross'!AF52</f>
        <v/>
      </c>
      <c r="U52" s="113" t="str">
        <f>'Curtail Inputs - Gross'!AG52</f>
        <v/>
      </c>
    </row>
    <row r="53" spans="1:28" x14ac:dyDescent="0.25">
      <c r="A53" s="1" t="str">
        <f>IF('Curtail Inputs - Gross'!A53="","",'Curtail Inputs - Gross'!A53)</f>
        <v/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13" t="str">
        <f>'Curtail Inputs - Gross'!AA53</f>
        <v/>
      </c>
      <c r="P53" s="113" t="str">
        <f>'Curtail Inputs - Gross'!AB53</f>
        <v/>
      </c>
      <c r="Q53" s="113" t="str">
        <f>'Curtail Inputs - Gross'!AC53</f>
        <v/>
      </c>
      <c r="R53" s="113" t="str">
        <f>'Curtail Inputs - Gross'!AD53</f>
        <v/>
      </c>
      <c r="S53" s="113" t="str">
        <f>'Curtail Inputs - Gross'!AE53</f>
        <v/>
      </c>
      <c r="T53" s="113" t="str">
        <f>'Curtail Inputs - Gross'!AF53</f>
        <v/>
      </c>
      <c r="U53" s="113" t="str">
        <f>'Curtail Inputs - Gross'!AG53</f>
        <v/>
      </c>
    </row>
    <row r="54" spans="1:28" x14ac:dyDescent="0.25">
      <c r="A54" s="1" t="str">
        <f>IF('Curtail Inputs - Gross'!A54="","",'Curtail Inputs - Gross'!A54)</f>
        <v/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13" t="str">
        <f>'Curtail Inputs - Gross'!AA54</f>
        <v/>
      </c>
      <c r="P54" s="113" t="str">
        <f>'Curtail Inputs - Gross'!AB54</f>
        <v/>
      </c>
      <c r="Q54" s="113" t="str">
        <f>'Curtail Inputs - Gross'!AC54</f>
        <v/>
      </c>
      <c r="R54" s="113" t="str">
        <f>'Curtail Inputs - Gross'!AD54</f>
        <v/>
      </c>
      <c r="S54" s="113" t="str">
        <f>'Curtail Inputs - Gross'!AE54</f>
        <v/>
      </c>
      <c r="T54" s="113" t="str">
        <f>'Curtail Inputs - Gross'!AF54</f>
        <v/>
      </c>
      <c r="U54" s="113" t="str">
        <f>'Curtail Inputs - Gross'!AG54</f>
        <v/>
      </c>
    </row>
    <row r="55" spans="1:28" x14ac:dyDescent="0.25">
      <c r="A55" s="1" t="str">
        <f>IF('Curtail Inputs - Gross'!A55="","",'Curtail Inputs - Gross'!A55)</f>
        <v/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13" t="str">
        <f>'Curtail Inputs - Gross'!AA55</f>
        <v/>
      </c>
      <c r="P55" s="113" t="str">
        <f>'Curtail Inputs - Gross'!AB55</f>
        <v/>
      </c>
      <c r="Q55" s="113" t="str">
        <f>'Curtail Inputs - Gross'!AC55</f>
        <v/>
      </c>
      <c r="R55" s="113" t="str">
        <f>'Curtail Inputs - Gross'!AD55</f>
        <v/>
      </c>
      <c r="S55" s="113" t="str">
        <f>'Curtail Inputs - Gross'!AE55</f>
        <v/>
      </c>
      <c r="T55" s="113" t="str">
        <f>'Curtail Inputs - Gross'!AF55</f>
        <v/>
      </c>
      <c r="U55" s="113" t="str">
        <f>'Curtail Inputs - Gross'!AG55</f>
        <v/>
      </c>
    </row>
    <row r="56" spans="1:28" x14ac:dyDescent="0.25">
      <c r="A56" s="1" t="str">
        <f>IF('Curtail Inputs - Gross'!A56="","",'Curtail Inputs - Gross'!A56)</f>
        <v/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13" t="str">
        <f>'Curtail Inputs - Gross'!AA56</f>
        <v/>
      </c>
      <c r="P56" s="113" t="str">
        <f>'Curtail Inputs - Gross'!AB56</f>
        <v/>
      </c>
      <c r="Q56" s="113" t="str">
        <f>'Curtail Inputs - Gross'!AC56</f>
        <v/>
      </c>
      <c r="R56" s="113" t="str">
        <f>'Curtail Inputs - Gross'!AD56</f>
        <v/>
      </c>
      <c r="S56" s="113" t="str">
        <f>'Curtail Inputs - Gross'!AE56</f>
        <v/>
      </c>
      <c r="T56" s="113" t="str">
        <f>'Curtail Inputs - Gross'!AF56</f>
        <v/>
      </c>
      <c r="U56" s="113" t="str">
        <f>'Curtail Inputs - Gross'!AG56</f>
        <v/>
      </c>
    </row>
    <row r="57" spans="1:28" x14ac:dyDescent="0.25">
      <c r="A57" s="1" t="str">
        <f>IF('Curtail Inputs - Gross'!A57="","",'Curtail Inputs - Gross'!A57)</f>
        <v/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13" t="str">
        <f>'Curtail Inputs - Gross'!AA57</f>
        <v/>
      </c>
      <c r="P57" s="113" t="str">
        <f>'Curtail Inputs - Gross'!AB57</f>
        <v/>
      </c>
      <c r="Q57" s="113" t="str">
        <f>'Curtail Inputs - Gross'!AC57</f>
        <v/>
      </c>
      <c r="R57" s="113" t="str">
        <f>'Curtail Inputs - Gross'!AD57</f>
        <v/>
      </c>
      <c r="S57" s="113" t="str">
        <f>'Curtail Inputs - Gross'!AE57</f>
        <v/>
      </c>
      <c r="T57" s="113" t="str">
        <f>'Curtail Inputs - Gross'!AF57</f>
        <v/>
      </c>
      <c r="U57" s="113" t="str">
        <f>'Curtail Inputs - Gross'!AG57</f>
        <v/>
      </c>
    </row>
    <row r="58" spans="1:28" x14ac:dyDescent="0.25">
      <c r="A58" s="1" t="str">
        <f>IF('Curtail Inputs - Gross'!A58="","",'Curtail Inputs - Gross'!A58)</f>
        <v/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13" t="str">
        <f>'Curtail Inputs - Gross'!AA58</f>
        <v/>
      </c>
      <c r="P58" s="113" t="str">
        <f>'Curtail Inputs - Gross'!AB58</f>
        <v/>
      </c>
      <c r="Q58" s="113" t="str">
        <f>'Curtail Inputs - Gross'!AC58</f>
        <v/>
      </c>
      <c r="R58" s="113" t="str">
        <f>'Curtail Inputs - Gross'!AD58</f>
        <v/>
      </c>
      <c r="S58" s="113" t="str">
        <f>'Curtail Inputs - Gross'!AE58</f>
        <v/>
      </c>
      <c r="T58" s="113" t="str">
        <f>'Curtail Inputs - Gross'!AF58</f>
        <v/>
      </c>
      <c r="U58" s="113" t="str">
        <f>'Curtail Inputs - Gross'!AG58</f>
        <v/>
      </c>
    </row>
    <row r="59" spans="1:28" x14ac:dyDescent="0.25">
      <c r="A59" s="1" t="str">
        <f>IF('Curtail Inputs - Gross'!A59="","",'Curtail Inputs - Gross'!A59)</f>
        <v/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13" t="str">
        <f>'Curtail Inputs - Gross'!AA59</f>
        <v/>
      </c>
      <c r="P59" s="113" t="str">
        <f>'Curtail Inputs - Gross'!AB59</f>
        <v/>
      </c>
      <c r="Q59" s="113" t="str">
        <f>'Curtail Inputs - Gross'!AC59</f>
        <v/>
      </c>
      <c r="R59" s="113" t="str">
        <f>'Curtail Inputs - Gross'!AD59</f>
        <v/>
      </c>
      <c r="S59" s="113" t="str">
        <f>'Curtail Inputs - Gross'!AE59</f>
        <v/>
      </c>
      <c r="T59" s="113" t="str">
        <f>'Curtail Inputs - Gross'!AF59</f>
        <v/>
      </c>
      <c r="U59" s="113" t="str">
        <f>'Curtail Inputs - Gross'!AG59</f>
        <v/>
      </c>
    </row>
    <row r="60" spans="1:28" x14ac:dyDescent="0.25">
      <c r="A60" s="1" t="str">
        <f>IF('Curtail Inputs - Gross'!A60="","",'Curtail Inputs - Gross'!A60)</f>
        <v/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13" t="str">
        <f>'Curtail Inputs - Gross'!AA60</f>
        <v/>
      </c>
      <c r="P60" s="113" t="str">
        <f>'Curtail Inputs - Gross'!AB60</f>
        <v/>
      </c>
      <c r="Q60" s="113" t="str">
        <f>'Curtail Inputs - Gross'!AC60</f>
        <v/>
      </c>
      <c r="R60" s="113" t="str">
        <f>'Curtail Inputs - Gross'!AD60</f>
        <v/>
      </c>
      <c r="S60" s="113" t="str">
        <f>'Curtail Inputs - Gross'!AE60</f>
        <v/>
      </c>
      <c r="T60" s="113" t="str">
        <f>'Curtail Inputs - Gross'!AF60</f>
        <v/>
      </c>
      <c r="U60" s="113" t="str">
        <f>'Curtail Inputs - Gross'!AG60</f>
        <v/>
      </c>
    </row>
    <row r="61" spans="1:28" x14ac:dyDescent="0.25">
      <c r="A61" s="1" t="str">
        <f>IF('Curtail Inputs - Gross'!A61="","",'Curtail Inputs - Gross'!A61)</f>
        <v/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13" t="str">
        <f>'Curtail Inputs - Gross'!AA61</f>
        <v/>
      </c>
      <c r="P61" s="113" t="str">
        <f>'Curtail Inputs - Gross'!AB61</f>
        <v/>
      </c>
      <c r="Q61" s="113" t="str">
        <f>'Curtail Inputs - Gross'!AC61</f>
        <v/>
      </c>
      <c r="R61" s="113" t="str">
        <f>'Curtail Inputs - Gross'!AD61</f>
        <v/>
      </c>
      <c r="S61" s="113" t="str">
        <f>'Curtail Inputs - Gross'!AE61</f>
        <v/>
      </c>
      <c r="T61" s="113" t="str">
        <f>'Curtail Inputs - Gross'!AF61</f>
        <v/>
      </c>
      <c r="U61" s="113" t="str">
        <f>'Curtail Inputs - Gross'!AG61</f>
        <v/>
      </c>
    </row>
    <row r="62" spans="1:28" x14ac:dyDescent="0.25">
      <c r="A62" s="1" t="str">
        <f>IF('Curtail Inputs - Gross'!A62="","",'Curtail Inputs - Gross'!A62)</f>
        <v/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13" t="str">
        <f>'Curtail Inputs - Gross'!AA62</f>
        <v/>
      </c>
      <c r="P62" s="113" t="str">
        <f>'Curtail Inputs - Gross'!AB62</f>
        <v/>
      </c>
      <c r="Q62" s="113" t="str">
        <f>'Curtail Inputs - Gross'!AC62</f>
        <v/>
      </c>
      <c r="R62" s="113" t="str">
        <f>'Curtail Inputs - Gross'!AD62</f>
        <v/>
      </c>
      <c r="S62" s="113" t="str">
        <f>'Curtail Inputs - Gross'!AE62</f>
        <v/>
      </c>
      <c r="T62" s="113" t="str">
        <f>'Curtail Inputs - Gross'!AF62</f>
        <v/>
      </c>
      <c r="U62" s="113" t="str">
        <f>'Curtail Inputs - Gross'!AG62</f>
        <v/>
      </c>
    </row>
    <row r="63" spans="1:28" x14ac:dyDescent="0.25">
      <c r="A63" s="1" t="str">
        <f>IF('Curtail Inputs - Gross'!A63="","",'Curtail Inputs - Gross'!A63)</f>
        <v/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13" t="str">
        <f>'Curtail Inputs - Gross'!AA63</f>
        <v/>
      </c>
      <c r="P63" s="113" t="str">
        <f>'Curtail Inputs - Gross'!AB63</f>
        <v/>
      </c>
      <c r="Q63" s="113" t="str">
        <f>'Curtail Inputs - Gross'!AC63</f>
        <v/>
      </c>
      <c r="R63" s="113" t="str">
        <f>'Curtail Inputs - Gross'!AD63</f>
        <v/>
      </c>
      <c r="S63" s="113" t="str">
        <f>'Curtail Inputs - Gross'!AE63</f>
        <v/>
      </c>
      <c r="T63" s="113" t="str">
        <f>'Curtail Inputs - Gross'!AF63</f>
        <v/>
      </c>
      <c r="U63" s="113" t="str">
        <f>'Curtail Inputs - Gross'!AG63</f>
        <v/>
      </c>
    </row>
    <row r="64" spans="1:28" x14ac:dyDescent="0.25">
      <c r="A64" s="1" t="str">
        <f>IF('Curtail Inputs - Gross'!A64="","",'Curtail Inputs - Gross'!A64)</f>
        <v/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13" t="str">
        <f>'Curtail Inputs - Gross'!AA64</f>
        <v/>
      </c>
      <c r="P64" s="113" t="str">
        <f>'Curtail Inputs - Gross'!AB64</f>
        <v/>
      </c>
      <c r="Q64" s="113" t="str">
        <f>'Curtail Inputs - Gross'!AC64</f>
        <v/>
      </c>
      <c r="R64" s="113" t="str">
        <f>'Curtail Inputs - Gross'!AD64</f>
        <v/>
      </c>
      <c r="S64" s="113" t="str">
        <f>'Curtail Inputs - Gross'!AE64</f>
        <v/>
      </c>
      <c r="T64" s="113" t="str">
        <f>'Curtail Inputs - Gross'!AF64</f>
        <v/>
      </c>
      <c r="U64" s="113" t="str">
        <f>'Curtail Inputs - Gross'!AG64</f>
        <v/>
      </c>
    </row>
    <row r="65" spans="1:21" x14ac:dyDescent="0.25">
      <c r="A65" s="1" t="str">
        <f>IF('Curtail Inputs - Gross'!A65="","",'Curtail Inputs - Gross'!A65)</f>
        <v/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13" t="str">
        <f>'Curtail Inputs - Gross'!AA65</f>
        <v/>
      </c>
      <c r="P65" s="113" t="str">
        <f>'Curtail Inputs - Gross'!AB65</f>
        <v/>
      </c>
      <c r="Q65" s="113" t="str">
        <f>'Curtail Inputs - Gross'!AC65</f>
        <v/>
      </c>
      <c r="R65" s="113" t="str">
        <f>'Curtail Inputs - Gross'!AD65</f>
        <v/>
      </c>
      <c r="S65" s="113" t="str">
        <f>'Curtail Inputs - Gross'!AE65</f>
        <v/>
      </c>
      <c r="T65" s="113" t="str">
        <f>'Curtail Inputs - Gross'!AF65</f>
        <v/>
      </c>
      <c r="U65" s="113" t="str">
        <f>'Curtail Inputs - Gross'!AG65</f>
        <v/>
      </c>
    </row>
    <row r="66" spans="1:21" x14ac:dyDescent="0.25">
      <c r="A66" s="1" t="str">
        <f>IF('Curtail Inputs - Gross'!A66="","",'Curtail Inputs - Gross'!A66)</f>
        <v/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13" t="str">
        <f>'Curtail Inputs - Gross'!AA66</f>
        <v/>
      </c>
      <c r="P66" s="113" t="str">
        <f>'Curtail Inputs - Gross'!AB66</f>
        <v/>
      </c>
      <c r="Q66" s="113" t="str">
        <f>'Curtail Inputs - Gross'!AC66</f>
        <v/>
      </c>
      <c r="R66" s="113" t="str">
        <f>'Curtail Inputs - Gross'!AD66</f>
        <v/>
      </c>
      <c r="S66" s="113" t="str">
        <f>'Curtail Inputs - Gross'!AE66</f>
        <v/>
      </c>
      <c r="T66" s="113" t="str">
        <f>'Curtail Inputs - Gross'!AF66</f>
        <v/>
      </c>
      <c r="U66" s="113" t="str">
        <f>'Curtail Inputs - Gross'!AG66</f>
        <v/>
      </c>
    </row>
    <row r="67" spans="1:21" x14ac:dyDescent="0.25">
      <c r="A67" s="1" t="str">
        <f>IF('Curtail Inputs - Gross'!A67="","",'Curtail Inputs - Gross'!A67)</f>
        <v/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13" t="str">
        <f>'Curtail Inputs - Gross'!AA67</f>
        <v/>
      </c>
      <c r="P67" s="113" t="str">
        <f>'Curtail Inputs - Gross'!AB67</f>
        <v/>
      </c>
      <c r="Q67" s="113" t="str">
        <f>'Curtail Inputs - Gross'!AC67</f>
        <v/>
      </c>
      <c r="R67" s="113" t="str">
        <f>'Curtail Inputs - Gross'!AD67</f>
        <v/>
      </c>
      <c r="S67" s="113" t="str">
        <f>'Curtail Inputs - Gross'!AE67</f>
        <v/>
      </c>
      <c r="T67" s="113" t="str">
        <f>'Curtail Inputs - Gross'!AF67</f>
        <v/>
      </c>
      <c r="U67" s="113" t="str">
        <f>'Curtail Inputs - Gross'!AG67</f>
        <v/>
      </c>
    </row>
    <row r="68" spans="1:21" x14ac:dyDescent="0.25">
      <c r="A68" s="1" t="str">
        <f>IF('Curtail Inputs - Gross'!A68="","",'Curtail Inputs - Gross'!A68)</f>
        <v/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13" t="str">
        <f>'Curtail Inputs - Gross'!AA68</f>
        <v/>
      </c>
      <c r="P68" s="113" t="str">
        <f>'Curtail Inputs - Gross'!AB68</f>
        <v/>
      </c>
      <c r="Q68" s="113" t="str">
        <f>'Curtail Inputs - Gross'!AC68</f>
        <v/>
      </c>
      <c r="R68" s="113" t="str">
        <f>'Curtail Inputs - Gross'!AD68</f>
        <v/>
      </c>
      <c r="S68" s="113" t="str">
        <f>'Curtail Inputs - Gross'!AE68</f>
        <v/>
      </c>
      <c r="T68" s="113" t="str">
        <f>'Curtail Inputs - Gross'!AF68</f>
        <v/>
      </c>
      <c r="U68" s="113" t="str">
        <f>'Curtail Inputs - Gross'!AG68</f>
        <v/>
      </c>
    </row>
    <row r="69" spans="1:21" x14ac:dyDescent="0.25">
      <c r="A69" s="1" t="str">
        <f>IF('Curtail Inputs - Gross'!A69="","",'Curtail Inputs - Gross'!A69)</f>
        <v/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13" t="str">
        <f>'Curtail Inputs - Gross'!AA69</f>
        <v/>
      </c>
      <c r="P69" s="113" t="str">
        <f>'Curtail Inputs - Gross'!AB69</f>
        <v/>
      </c>
      <c r="Q69" s="113" t="str">
        <f>'Curtail Inputs - Gross'!AC69</f>
        <v/>
      </c>
      <c r="R69" s="113" t="str">
        <f>'Curtail Inputs - Gross'!AD69</f>
        <v/>
      </c>
      <c r="S69" s="113" t="str">
        <f>'Curtail Inputs - Gross'!AE69</f>
        <v/>
      </c>
      <c r="T69" s="113" t="str">
        <f>'Curtail Inputs - Gross'!AF69</f>
        <v/>
      </c>
      <c r="U69" s="113" t="str">
        <f>'Curtail Inputs - Gross'!AG69</f>
        <v/>
      </c>
    </row>
    <row r="70" spans="1:21" x14ac:dyDescent="0.25">
      <c r="A70" s="1" t="str">
        <f>IF('Curtail Inputs - Gross'!A70="","",'Curtail Inputs - Gross'!A70)</f>
        <v/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13" t="str">
        <f>'Curtail Inputs - Gross'!AA70</f>
        <v/>
      </c>
      <c r="P70" s="113" t="str">
        <f>'Curtail Inputs - Gross'!AB70</f>
        <v/>
      </c>
      <c r="Q70" s="113" t="str">
        <f>'Curtail Inputs - Gross'!AC70</f>
        <v/>
      </c>
      <c r="R70" s="113" t="str">
        <f>'Curtail Inputs - Gross'!AD70</f>
        <v/>
      </c>
      <c r="S70" s="113" t="str">
        <f>'Curtail Inputs - Gross'!AE70</f>
        <v/>
      </c>
      <c r="T70" s="113" t="str">
        <f>'Curtail Inputs - Gross'!AF70</f>
        <v/>
      </c>
      <c r="U70" s="113" t="str">
        <f>'Curtail Inputs - Gross'!AG70</f>
        <v/>
      </c>
    </row>
    <row r="71" spans="1:21" x14ac:dyDescent="0.25">
      <c r="A71" s="1" t="str">
        <f>IF('Curtail Inputs - Gross'!A71="","",'Curtail Inputs - Gross'!A71)</f>
        <v/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13" t="str">
        <f>'Curtail Inputs - Gross'!AA71</f>
        <v/>
      </c>
      <c r="P71" s="113" t="str">
        <f>'Curtail Inputs - Gross'!AB71</f>
        <v/>
      </c>
      <c r="Q71" s="113" t="str">
        <f>'Curtail Inputs - Gross'!AC71</f>
        <v/>
      </c>
      <c r="R71" s="113" t="str">
        <f>'Curtail Inputs - Gross'!AD71</f>
        <v/>
      </c>
      <c r="S71" s="113" t="str">
        <f>'Curtail Inputs - Gross'!AE71</f>
        <v/>
      </c>
      <c r="T71" s="113" t="str">
        <f>'Curtail Inputs - Gross'!AF71</f>
        <v/>
      </c>
      <c r="U71" s="113" t="str">
        <f>'Curtail Inputs - Gross'!AG71</f>
        <v/>
      </c>
    </row>
    <row r="72" spans="1:21" x14ac:dyDescent="0.25">
      <c r="A72" s="1" t="str">
        <f>IF('Curtail Inputs - Gross'!A72="","",'Curtail Inputs - Gross'!A72)</f>
        <v/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13" t="str">
        <f>'Curtail Inputs - Gross'!AA72</f>
        <v/>
      </c>
      <c r="P72" s="113" t="str">
        <f>'Curtail Inputs - Gross'!AB72</f>
        <v/>
      </c>
      <c r="Q72" s="113" t="str">
        <f>'Curtail Inputs - Gross'!AC72</f>
        <v/>
      </c>
      <c r="R72" s="113" t="str">
        <f>'Curtail Inputs - Gross'!AD72</f>
        <v/>
      </c>
      <c r="S72" s="113" t="str">
        <f>'Curtail Inputs - Gross'!AE72</f>
        <v/>
      </c>
      <c r="T72" s="113" t="str">
        <f>'Curtail Inputs - Gross'!AF72</f>
        <v/>
      </c>
      <c r="U72" s="113" t="str">
        <f>'Curtail Inputs - Gross'!AG72</f>
        <v/>
      </c>
    </row>
    <row r="73" spans="1:21" x14ac:dyDescent="0.25">
      <c r="A73" s="1" t="str">
        <f>IF('Curtail Inputs - Gross'!A73="","",'Curtail Inputs - Gross'!A73)</f>
        <v/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13" t="str">
        <f>'Curtail Inputs - Gross'!AA73</f>
        <v/>
      </c>
      <c r="P73" s="113" t="str">
        <f>'Curtail Inputs - Gross'!AB73</f>
        <v/>
      </c>
      <c r="Q73" s="113" t="str">
        <f>'Curtail Inputs - Gross'!AC73</f>
        <v/>
      </c>
      <c r="R73" s="113" t="str">
        <f>'Curtail Inputs - Gross'!AD73</f>
        <v/>
      </c>
      <c r="S73" s="113" t="str">
        <f>'Curtail Inputs - Gross'!AE73</f>
        <v/>
      </c>
      <c r="T73" s="113" t="str">
        <f>'Curtail Inputs - Gross'!AF73</f>
        <v/>
      </c>
      <c r="U73" s="113" t="str">
        <f>'Curtail Inputs - Gross'!AG73</f>
        <v/>
      </c>
    </row>
    <row r="74" spans="1:21" x14ac:dyDescent="0.25">
      <c r="A74" s="1" t="str">
        <f>IF('Curtail Inputs - Gross'!A74="","",'Curtail Inputs - Gross'!A74)</f>
        <v/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13" t="str">
        <f>'Curtail Inputs - Gross'!AA74</f>
        <v/>
      </c>
      <c r="P74" s="113" t="str">
        <f>'Curtail Inputs - Gross'!AB74</f>
        <v/>
      </c>
      <c r="Q74" s="113" t="str">
        <f>'Curtail Inputs - Gross'!AC74</f>
        <v/>
      </c>
      <c r="R74" s="113" t="str">
        <f>'Curtail Inputs - Gross'!AD74</f>
        <v/>
      </c>
      <c r="S74" s="113" t="str">
        <f>'Curtail Inputs - Gross'!AE74</f>
        <v/>
      </c>
      <c r="T74" s="113" t="str">
        <f>'Curtail Inputs - Gross'!AF74</f>
        <v/>
      </c>
      <c r="U74" s="113" t="str">
        <f>'Curtail Inputs - Gross'!AG74</f>
        <v/>
      </c>
    </row>
    <row r="75" spans="1:21" x14ac:dyDescent="0.25">
      <c r="A75" s="1" t="str">
        <f>IF('Curtail Inputs - Gross'!A75="","",'Curtail Inputs - Gross'!A75)</f>
        <v/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13" t="str">
        <f>'Curtail Inputs - Gross'!AA75</f>
        <v/>
      </c>
      <c r="P75" s="113" t="str">
        <f>'Curtail Inputs - Gross'!AB75</f>
        <v/>
      </c>
      <c r="Q75" s="113" t="str">
        <f>'Curtail Inputs - Gross'!AC75</f>
        <v/>
      </c>
      <c r="R75" s="113" t="str">
        <f>'Curtail Inputs - Gross'!AD75</f>
        <v/>
      </c>
      <c r="S75" s="113" t="str">
        <f>'Curtail Inputs - Gross'!AE75</f>
        <v/>
      </c>
      <c r="T75" s="113" t="str">
        <f>'Curtail Inputs - Gross'!AF75</f>
        <v/>
      </c>
      <c r="U75" s="113" t="str">
        <f>'Curtail Inputs - Gross'!AG75</f>
        <v/>
      </c>
    </row>
    <row r="76" spans="1:21" x14ac:dyDescent="0.25">
      <c r="A76" s="1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13" t="str">
        <f>'Curtail Inputs - Gross'!AA76</f>
        <v/>
      </c>
      <c r="P76" s="113" t="str">
        <f>'Curtail Inputs - Gross'!AB76</f>
        <v/>
      </c>
      <c r="Q76" s="113" t="str">
        <f>'Curtail Inputs - Gross'!AC76</f>
        <v/>
      </c>
      <c r="R76" s="113" t="str">
        <f>'Curtail Inputs - Gross'!AD76</f>
        <v/>
      </c>
      <c r="S76" s="113" t="str">
        <f>'Curtail Inputs - Gross'!AE76</f>
        <v/>
      </c>
      <c r="T76" s="113" t="str">
        <f>'Curtail Inputs - Gross'!AF76</f>
        <v/>
      </c>
      <c r="U76" s="113" t="str">
        <f>'Curtail Inputs - Gross'!AG76</f>
        <v/>
      </c>
    </row>
    <row r="77" spans="1:21" x14ac:dyDescent="0.25">
      <c r="A77" s="1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13" t="str">
        <f>'Curtail Inputs - Gross'!AA77</f>
        <v/>
      </c>
      <c r="P77" s="113" t="str">
        <f>'Curtail Inputs - Gross'!AB77</f>
        <v/>
      </c>
      <c r="Q77" s="113" t="str">
        <f>'Curtail Inputs - Gross'!AC77</f>
        <v/>
      </c>
      <c r="R77" s="113" t="str">
        <f>'Curtail Inputs - Gross'!AD77</f>
        <v/>
      </c>
      <c r="S77" s="113" t="str">
        <f>'Curtail Inputs - Gross'!AE77</f>
        <v/>
      </c>
      <c r="T77" s="113" t="str">
        <f>'Curtail Inputs - Gross'!AF77</f>
        <v/>
      </c>
      <c r="U77" s="113" t="str">
        <f>'Curtail Inputs - Gross'!AG77</f>
        <v/>
      </c>
    </row>
    <row r="78" spans="1:21" x14ac:dyDescent="0.25">
      <c r="A78" s="1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13" t="str">
        <f>'Curtail Inputs - Gross'!AA78</f>
        <v/>
      </c>
      <c r="P78" s="113" t="str">
        <f>'Curtail Inputs - Gross'!AB78</f>
        <v/>
      </c>
      <c r="Q78" s="113" t="str">
        <f>'Curtail Inputs - Gross'!AC78</f>
        <v/>
      </c>
      <c r="R78" s="113" t="str">
        <f>'Curtail Inputs - Gross'!AD78</f>
        <v/>
      </c>
      <c r="S78" s="113" t="str">
        <f>'Curtail Inputs - Gross'!AE78</f>
        <v/>
      </c>
      <c r="T78" s="113" t="str">
        <f>'Curtail Inputs - Gross'!AF78</f>
        <v/>
      </c>
      <c r="U78" s="113" t="str">
        <f>'Curtail Inputs - Gross'!AG78</f>
        <v/>
      </c>
    </row>
    <row r="79" spans="1:21" x14ac:dyDescent="0.25">
      <c r="A79" s="1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13" t="str">
        <f>'Curtail Inputs - Gross'!AA79</f>
        <v/>
      </c>
      <c r="P79" s="113" t="str">
        <f>'Curtail Inputs - Gross'!AB79</f>
        <v/>
      </c>
      <c r="Q79" s="113" t="str">
        <f>'Curtail Inputs - Gross'!AC79</f>
        <v/>
      </c>
      <c r="R79" s="113" t="str">
        <f>'Curtail Inputs - Gross'!AD79</f>
        <v/>
      </c>
      <c r="S79" s="113" t="str">
        <f>'Curtail Inputs - Gross'!AE79</f>
        <v/>
      </c>
      <c r="T79" s="113" t="str">
        <f>'Curtail Inputs - Gross'!AF79</f>
        <v/>
      </c>
      <c r="U79" s="113" t="str">
        <f>'Curtail Inputs - Gross'!AG79</f>
        <v/>
      </c>
    </row>
    <row r="80" spans="1:21" x14ac:dyDescent="0.25">
      <c r="A80" s="1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13" t="str">
        <f>'Curtail Inputs - Gross'!AA80</f>
        <v/>
      </c>
      <c r="P80" s="113" t="str">
        <f>'Curtail Inputs - Gross'!AB80</f>
        <v/>
      </c>
      <c r="Q80" s="113" t="str">
        <f>'Curtail Inputs - Gross'!AC80</f>
        <v/>
      </c>
      <c r="R80" s="113" t="str">
        <f>'Curtail Inputs - Gross'!AD80</f>
        <v/>
      </c>
      <c r="S80" s="113" t="str">
        <f>'Curtail Inputs - Gross'!AE80</f>
        <v/>
      </c>
      <c r="T80" s="113" t="str">
        <f>'Curtail Inputs - Gross'!AF80</f>
        <v/>
      </c>
      <c r="U80" s="113" t="str">
        <f>'Curtail Inputs - Gross'!AG80</f>
        <v/>
      </c>
    </row>
    <row r="81" spans="1:21" x14ac:dyDescent="0.25">
      <c r="A81" s="1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13" t="str">
        <f>'Curtail Inputs - Gross'!AA81</f>
        <v/>
      </c>
      <c r="P81" s="113" t="str">
        <f>'Curtail Inputs - Gross'!AB81</f>
        <v/>
      </c>
      <c r="Q81" s="113" t="str">
        <f>'Curtail Inputs - Gross'!AC81</f>
        <v/>
      </c>
      <c r="R81" s="113" t="str">
        <f>'Curtail Inputs - Gross'!AD81</f>
        <v/>
      </c>
      <c r="S81" s="113" t="str">
        <f>'Curtail Inputs - Gross'!AE81</f>
        <v/>
      </c>
      <c r="T81" s="113" t="str">
        <f>'Curtail Inputs - Gross'!AF81</f>
        <v/>
      </c>
      <c r="U81" s="113" t="str">
        <f>'Curtail Inputs - Gross'!AG81</f>
        <v/>
      </c>
    </row>
    <row r="82" spans="1:21" x14ac:dyDescent="0.25">
      <c r="A82" s="1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13" t="str">
        <f>'Curtail Inputs - Gross'!AA82</f>
        <v/>
      </c>
      <c r="P82" s="113" t="str">
        <f>'Curtail Inputs - Gross'!AB82</f>
        <v/>
      </c>
      <c r="Q82" s="113" t="str">
        <f>'Curtail Inputs - Gross'!AC82</f>
        <v/>
      </c>
      <c r="R82" s="113" t="str">
        <f>'Curtail Inputs - Gross'!AD82</f>
        <v/>
      </c>
      <c r="S82" s="113" t="str">
        <f>'Curtail Inputs - Gross'!AE82</f>
        <v/>
      </c>
      <c r="T82" s="113" t="str">
        <f>'Curtail Inputs - Gross'!AF82</f>
        <v/>
      </c>
      <c r="U82" s="113" t="str">
        <f>'Curtail Inputs - Gross'!AG82</f>
        <v/>
      </c>
    </row>
    <row r="83" spans="1:21" x14ac:dyDescent="0.25">
      <c r="A83" s="1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13" t="str">
        <f>'Curtail Inputs - Gross'!AA83</f>
        <v/>
      </c>
      <c r="P83" s="113" t="str">
        <f>'Curtail Inputs - Gross'!AB83</f>
        <v/>
      </c>
      <c r="Q83" s="113" t="str">
        <f>'Curtail Inputs - Gross'!AC83</f>
        <v/>
      </c>
      <c r="R83" s="113" t="str">
        <f>'Curtail Inputs - Gross'!AD83</f>
        <v/>
      </c>
      <c r="S83" s="113" t="str">
        <f>'Curtail Inputs - Gross'!AE83</f>
        <v/>
      </c>
      <c r="T83" s="113" t="str">
        <f>'Curtail Inputs - Gross'!AF83</f>
        <v/>
      </c>
      <c r="U83" s="113" t="str">
        <f>'Curtail Inputs - Gross'!AG83</f>
        <v/>
      </c>
    </row>
    <row r="84" spans="1:21" x14ac:dyDescent="0.25">
      <c r="A84" s="1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13" t="str">
        <f>'Curtail Inputs - Gross'!AA84</f>
        <v/>
      </c>
      <c r="P84" s="113" t="str">
        <f>'Curtail Inputs - Gross'!AB84</f>
        <v/>
      </c>
      <c r="Q84" s="113" t="str">
        <f>'Curtail Inputs - Gross'!AC84</f>
        <v/>
      </c>
      <c r="R84" s="113" t="str">
        <f>'Curtail Inputs - Gross'!AD84</f>
        <v/>
      </c>
      <c r="S84" s="113" t="str">
        <f>'Curtail Inputs - Gross'!AE84</f>
        <v/>
      </c>
      <c r="T84" s="113" t="str">
        <f>'Curtail Inputs - Gross'!AF84</f>
        <v/>
      </c>
      <c r="U84" s="113" t="str">
        <f>'Curtail Inputs - Gross'!AG84</f>
        <v/>
      </c>
    </row>
    <row r="85" spans="1:21" x14ac:dyDescent="0.25">
      <c r="A85" s="1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13" t="str">
        <f>'Curtail Inputs - Gross'!AA85</f>
        <v/>
      </c>
      <c r="P85" s="113" t="str">
        <f>'Curtail Inputs - Gross'!AB85</f>
        <v/>
      </c>
      <c r="Q85" s="113" t="str">
        <f>'Curtail Inputs - Gross'!AC85</f>
        <v/>
      </c>
      <c r="R85" s="113" t="str">
        <f>'Curtail Inputs - Gross'!AD85</f>
        <v/>
      </c>
      <c r="S85" s="113" t="str">
        <f>'Curtail Inputs - Gross'!AE85</f>
        <v/>
      </c>
      <c r="T85" s="113" t="str">
        <f>'Curtail Inputs - Gross'!AF85</f>
        <v/>
      </c>
      <c r="U85" s="113" t="str">
        <f>'Curtail Inputs - Gross'!AG85</f>
        <v/>
      </c>
    </row>
    <row r="86" spans="1:21" x14ac:dyDescent="0.25">
      <c r="A86" s="1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13" t="str">
        <f>'Curtail Inputs - Gross'!AA86</f>
        <v/>
      </c>
      <c r="P86" s="113" t="str">
        <f>'Curtail Inputs - Gross'!AB86</f>
        <v/>
      </c>
      <c r="Q86" s="113" t="str">
        <f>'Curtail Inputs - Gross'!AC86</f>
        <v/>
      </c>
      <c r="R86" s="113" t="str">
        <f>'Curtail Inputs - Gross'!AD86</f>
        <v/>
      </c>
      <c r="S86" s="113" t="str">
        <f>'Curtail Inputs - Gross'!AE86</f>
        <v/>
      </c>
      <c r="T86" s="113" t="str">
        <f>'Curtail Inputs - Gross'!AF86</f>
        <v/>
      </c>
      <c r="U86" s="113" t="str">
        <f>'Curtail Inputs - Gross'!AG86</f>
        <v/>
      </c>
    </row>
    <row r="87" spans="1:21" x14ac:dyDescent="0.25">
      <c r="A87" s="1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13" t="str">
        <f>'Curtail Inputs - Gross'!AA87</f>
        <v/>
      </c>
      <c r="P87" s="113" t="str">
        <f>'Curtail Inputs - Gross'!AB87</f>
        <v/>
      </c>
      <c r="Q87" s="113" t="str">
        <f>'Curtail Inputs - Gross'!AC87</f>
        <v/>
      </c>
      <c r="R87" s="113" t="str">
        <f>'Curtail Inputs - Gross'!AD87</f>
        <v/>
      </c>
      <c r="S87" s="113" t="str">
        <f>'Curtail Inputs - Gross'!AE87</f>
        <v/>
      </c>
      <c r="T87" s="113" t="str">
        <f>'Curtail Inputs - Gross'!AF87</f>
        <v/>
      </c>
      <c r="U87" s="113" t="str">
        <f>'Curtail Inputs - Gross'!AG87</f>
        <v/>
      </c>
    </row>
    <row r="88" spans="1:21" x14ac:dyDescent="0.25">
      <c r="A88" s="1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13" t="str">
        <f>'Curtail Inputs - Gross'!AA88</f>
        <v/>
      </c>
      <c r="P88" s="113" t="str">
        <f>'Curtail Inputs - Gross'!AB88</f>
        <v/>
      </c>
      <c r="Q88" s="113" t="str">
        <f>'Curtail Inputs - Gross'!AC88</f>
        <v/>
      </c>
      <c r="R88" s="113" t="str">
        <f>'Curtail Inputs - Gross'!AD88</f>
        <v/>
      </c>
      <c r="S88" s="113" t="str">
        <f>'Curtail Inputs - Gross'!AE88</f>
        <v/>
      </c>
      <c r="T88" s="113" t="str">
        <f>'Curtail Inputs - Gross'!AF88</f>
        <v/>
      </c>
      <c r="U88" s="113" t="str">
        <f>'Curtail Inputs - Gross'!AG88</f>
        <v/>
      </c>
    </row>
    <row r="89" spans="1:21" x14ac:dyDescent="0.25">
      <c r="A89" s="1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13" t="str">
        <f>'Curtail Inputs - Gross'!AA89</f>
        <v/>
      </c>
      <c r="P89" s="113" t="str">
        <f>'Curtail Inputs - Gross'!AB89</f>
        <v/>
      </c>
      <c r="Q89" s="113" t="str">
        <f>'Curtail Inputs - Gross'!AC89</f>
        <v/>
      </c>
      <c r="R89" s="113" t="str">
        <f>'Curtail Inputs - Gross'!AD89</f>
        <v/>
      </c>
      <c r="S89" s="113" t="str">
        <f>'Curtail Inputs - Gross'!AE89</f>
        <v/>
      </c>
      <c r="T89" s="113" t="str">
        <f>'Curtail Inputs - Gross'!AF89</f>
        <v/>
      </c>
      <c r="U89" s="113" t="str">
        <f>'Curtail Inputs - Gross'!AG89</f>
        <v/>
      </c>
    </row>
    <row r="90" spans="1:21" x14ac:dyDescent="0.25">
      <c r="A90" s="1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13" t="str">
        <f>'Curtail Inputs - Gross'!AA90</f>
        <v/>
      </c>
      <c r="P90" s="113" t="str">
        <f>'Curtail Inputs - Gross'!AB90</f>
        <v/>
      </c>
      <c r="Q90" s="113" t="str">
        <f>'Curtail Inputs - Gross'!AC90</f>
        <v/>
      </c>
      <c r="R90" s="113" t="str">
        <f>'Curtail Inputs - Gross'!AD90</f>
        <v/>
      </c>
      <c r="S90" s="113" t="str">
        <f>'Curtail Inputs - Gross'!AE90</f>
        <v/>
      </c>
      <c r="T90" s="113" t="str">
        <f>'Curtail Inputs - Gross'!AF90</f>
        <v/>
      </c>
      <c r="U90" s="113" t="str">
        <f>'Curtail Inputs - Gross'!AG90</f>
        <v/>
      </c>
    </row>
    <row r="91" spans="1:21" x14ac:dyDescent="0.25">
      <c r="A91" s="1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13" t="str">
        <f>'Curtail Inputs - Gross'!AA91</f>
        <v/>
      </c>
      <c r="P91" s="113" t="str">
        <f>'Curtail Inputs - Gross'!AB91</f>
        <v/>
      </c>
      <c r="Q91" s="113" t="str">
        <f>'Curtail Inputs - Gross'!AC91</f>
        <v/>
      </c>
      <c r="R91" s="113" t="str">
        <f>'Curtail Inputs - Gross'!AD91</f>
        <v/>
      </c>
      <c r="S91" s="113" t="str">
        <f>'Curtail Inputs - Gross'!AE91</f>
        <v/>
      </c>
      <c r="T91" s="113" t="str">
        <f>'Curtail Inputs - Gross'!AF91</f>
        <v/>
      </c>
      <c r="U91" s="113" t="str">
        <f>'Curtail Inputs - Gross'!AG91</f>
        <v/>
      </c>
    </row>
    <row r="92" spans="1:21" x14ac:dyDescent="0.25">
      <c r="A92" s="1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13" t="str">
        <f>'Curtail Inputs - Gross'!AA92</f>
        <v/>
      </c>
      <c r="P92" s="113" t="str">
        <f>'Curtail Inputs - Gross'!AB92</f>
        <v/>
      </c>
      <c r="Q92" s="113" t="str">
        <f>'Curtail Inputs - Gross'!AC92</f>
        <v/>
      </c>
      <c r="R92" s="113" t="str">
        <f>'Curtail Inputs - Gross'!AD92</f>
        <v/>
      </c>
      <c r="S92" s="113" t="str">
        <f>'Curtail Inputs - Gross'!AE92</f>
        <v/>
      </c>
      <c r="T92" s="113" t="str">
        <f>'Curtail Inputs - Gross'!AF92</f>
        <v/>
      </c>
      <c r="U92" s="113" t="str">
        <f>'Curtail Inputs - Gross'!AG92</f>
        <v/>
      </c>
    </row>
    <row r="93" spans="1:21" x14ac:dyDescent="0.25">
      <c r="A93" s="1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13" t="str">
        <f>'Curtail Inputs - Gross'!AA93</f>
        <v/>
      </c>
      <c r="P93" s="113" t="str">
        <f>'Curtail Inputs - Gross'!AB93</f>
        <v/>
      </c>
      <c r="Q93" s="113" t="str">
        <f>'Curtail Inputs - Gross'!AC93</f>
        <v/>
      </c>
      <c r="R93" s="113" t="str">
        <f>'Curtail Inputs - Gross'!AD93</f>
        <v/>
      </c>
      <c r="S93" s="113" t="str">
        <f>'Curtail Inputs - Gross'!AE93</f>
        <v/>
      </c>
      <c r="T93" s="113" t="str">
        <f>'Curtail Inputs - Gross'!AF93</f>
        <v/>
      </c>
      <c r="U93" s="113" t="str">
        <f>'Curtail Inputs - Gross'!AG93</f>
        <v/>
      </c>
    </row>
    <row r="94" spans="1:21" x14ac:dyDescent="0.25">
      <c r="A94" s="1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13" t="str">
        <f>'Curtail Inputs - Gross'!AA94</f>
        <v/>
      </c>
      <c r="P94" s="113" t="str">
        <f>'Curtail Inputs - Gross'!AB94</f>
        <v/>
      </c>
      <c r="Q94" s="113" t="str">
        <f>'Curtail Inputs - Gross'!AC94</f>
        <v/>
      </c>
      <c r="R94" s="113" t="str">
        <f>'Curtail Inputs - Gross'!AD94</f>
        <v/>
      </c>
      <c r="S94" s="113" t="str">
        <f>'Curtail Inputs - Gross'!AE94</f>
        <v/>
      </c>
      <c r="T94" s="113" t="str">
        <f>'Curtail Inputs - Gross'!AF94</f>
        <v/>
      </c>
      <c r="U94" s="113" t="str">
        <f>'Curtail Inputs - Gross'!AG94</f>
        <v/>
      </c>
    </row>
    <row r="95" spans="1:21" x14ac:dyDescent="0.25">
      <c r="A95" s="1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13" t="str">
        <f>'Curtail Inputs - Gross'!AA95</f>
        <v/>
      </c>
      <c r="P95" s="113" t="str">
        <f>'Curtail Inputs - Gross'!AB95</f>
        <v/>
      </c>
      <c r="Q95" s="113" t="str">
        <f>'Curtail Inputs - Gross'!AC95</f>
        <v/>
      </c>
      <c r="R95" s="113" t="str">
        <f>'Curtail Inputs - Gross'!AD95</f>
        <v/>
      </c>
      <c r="S95" s="113" t="str">
        <f>'Curtail Inputs - Gross'!AE95</f>
        <v/>
      </c>
      <c r="T95" s="113" t="str">
        <f>'Curtail Inputs - Gross'!AF95</f>
        <v/>
      </c>
      <c r="U95" s="113" t="str">
        <f>'Curtail Inputs - Gross'!AG95</f>
        <v/>
      </c>
    </row>
    <row r="96" spans="1:21" x14ac:dyDescent="0.25">
      <c r="A96" s="1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13" t="str">
        <f>'Curtail Inputs - Gross'!AA96</f>
        <v/>
      </c>
      <c r="P96" s="113" t="str">
        <f>'Curtail Inputs - Gross'!AB96</f>
        <v/>
      </c>
      <c r="Q96" s="113" t="str">
        <f>'Curtail Inputs - Gross'!AC96</f>
        <v/>
      </c>
      <c r="R96" s="113" t="str">
        <f>'Curtail Inputs - Gross'!AD96</f>
        <v/>
      </c>
      <c r="S96" s="113" t="str">
        <f>'Curtail Inputs - Gross'!AE96</f>
        <v/>
      </c>
      <c r="T96" s="113" t="str">
        <f>'Curtail Inputs - Gross'!AF96</f>
        <v/>
      </c>
      <c r="U96" s="113" t="str">
        <f>'Curtail Inputs - Gross'!AG96</f>
        <v/>
      </c>
    </row>
    <row r="97" spans="1:21" x14ac:dyDescent="0.25">
      <c r="A97" s="1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13" t="str">
        <f>'Curtail Inputs - Gross'!AA97</f>
        <v/>
      </c>
      <c r="P97" s="113" t="str">
        <f>'Curtail Inputs - Gross'!AB97</f>
        <v/>
      </c>
      <c r="Q97" s="113" t="str">
        <f>'Curtail Inputs - Gross'!AC97</f>
        <v/>
      </c>
      <c r="R97" s="113" t="str">
        <f>'Curtail Inputs - Gross'!AD97</f>
        <v/>
      </c>
      <c r="S97" s="113" t="str">
        <f>'Curtail Inputs - Gross'!AE97</f>
        <v/>
      </c>
      <c r="T97" s="113" t="str">
        <f>'Curtail Inputs - Gross'!AF97</f>
        <v/>
      </c>
      <c r="U97" s="113" t="str">
        <f>'Curtail Inputs - Gross'!AG97</f>
        <v/>
      </c>
    </row>
    <row r="98" spans="1:21" x14ac:dyDescent="0.25">
      <c r="A98" s="1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13" t="str">
        <f>'Curtail Inputs - Gross'!AA98</f>
        <v/>
      </c>
      <c r="P98" s="113" t="str">
        <f>'Curtail Inputs - Gross'!AB98</f>
        <v/>
      </c>
      <c r="Q98" s="113" t="str">
        <f>'Curtail Inputs - Gross'!AC98</f>
        <v/>
      </c>
      <c r="R98" s="113" t="str">
        <f>'Curtail Inputs - Gross'!AD98</f>
        <v/>
      </c>
      <c r="S98" s="113" t="str">
        <f>'Curtail Inputs - Gross'!AE98</f>
        <v/>
      </c>
      <c r="T98" s="113" t="str">
        <f>'Curtail Inputs - Gross'!AF98</f>
        <v/>
      </c>
      <c r="U98" s="113" t="str">
        <f>'Curtail Inputs - Gross'!AG98</f>
        <v/>
      </c>
    </row>
    <row r="99" spans="1:21" x14ac:dyDescent="0.25">
      <c r="A99" s="1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13" t="str">
        <f>'Curtail Inputs - Gross'!AA99</f>
        <v/>
      </c>
      <c r="P99" s="113" t="str">
        <f>'Curtail Inputs - Gross'!AB99</f>
        <v/>
      </c>
      <c r="Q99" s="113" t="str">
        <f>'Curtail Inputs - Gross'!AC99</f>
        <v/>
      </c>
      <c r="R99" s="113" t="str">
        <f>'Curtail Inputs - Gross'!AD99</f>
        <v/>
      </c>
      <c r="S99" s="113" t="str">
        <f>'Curtail Inputs - Gross'!AE99</f>
        <v/>
      </c>
      <c r="T99" s="113" t="str">
        <f>'Curtail Inputs - Gross'!AF99</f>
        <v/>
      </c>
      <c r="U99" s="113" t="str">
        <f>'Curtail Inputs - Gross'!AG99</f>
        <v/>
      </c>
    </row>
    <row r="100" spans="1:21" x14ac:dyDescent="0.25">
      <c r="A100" s="1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13" t="str">
        <f>'Curtail Inputs - Gross'!AA100</f>
        <v/>
      </c>
      <c r="P100" s="113" t="str">
        <f>'Curtail Inputs - Gross'!AB100</f>
        <v/>
      </c>
      <c r="Q100" s="113" t="str">
        <f>'Curtail Inputs - Gross'!AC100</f>
        <v/>
      </c>
      <c r="R100" s="113" t="str">
        <f>'Curtail Inputs - Gross'!AD100</f>
        <v/>
      </c>
      <c r="S100" s="113" t="str">
        <f>'Curtail Inputs - Gross'!AE100</f>
        <v/>
      </c>
      <c r="T100" s="113" t="str">
        <f>'Curtail Inputs - Gross'!AF100</f>
        <v/>
      </c>
      <c r="U100" s="113" t="str">
        <f>'Curtail Inputs - Gross'!AG100</f>
        <v/>
      </c>
    </row>
    <row r="101" spans="1:21" x14ac:dyDescent="0.25">
      <c r="A101" s="1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13" t="str">
        <f>'Curtail Inputs - Gross'!AA101</f>
        <v/>
      </c>
      <c r="P101" s="113" t="str">
        <f>'Curtail Inputs - Gross'!AB101</f>
        <v/>
      </c>
      <c r="Q101" s="113" t="str">
        <f>'Curtail Inputs - Gross'!AC101</f>
        <v/>
      </c>
      <c r="R101" s="113" t="str">
        <f>'Curtail Inputs - Gross'!AD101</f>
        <v/>
      </c>
      <c r="S101" s="113" t="str">
        <f>'Curtail Inputs - Gross'!AE101</f>
        <v/>
      </c>
      <c r="T101" s="113" t="str">
        <f>'Curtail Inputs - Gross'!AF101</f>
        <v/>
      </c>
      <c r="U101" s="113" t="str">
        <f>'Curtail Inputs - Gross'!AG101</f>
        <v/>
      </c>
    </row>
    <row r="102" spans="1:21" x14ac:dyDescent="0.25">
      <c r="A102" s="1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13" t="str">
        <f>'Curtail Inputs - Gross'!AA102</f>
        <v/>
      </c>
      <c r="P102" s="113" t="str">
        <f>'Curtail Inputs - Gross'!AB102</f>
        <v/>
      </c>
      <c r="Q102" s="113" t="str">
        <f>'Curtail Inputs - Gross'!AC102</f>
        <v/>
      </c>
      <c r="R102" s="113" t="str">
        <f>'Curtail Inputs - Gross'!AD102</f>
        <v/>
      </c>
      <c r="S102" s="113" t="str">
        <f>'Curtail Inputs - Gross'!AE102</f>
        <v/>
      </c>
      <c r="T102" s="113" t="str">
        <f>'Curtail Inputs - Gross'!AF102</f>
        <v/>
      </c>
      <c r="U102" s="113" t="str">
        <f>'Curtail Inputs - Gross'!AG102</f>
        <v/>
      </c>
    </row>
    <row r="103" spans="1:21" x14ac:dyDescent="0.25">
      <c r="A103" s="1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13" t="str">
        <f>'Curtail Inputs - Gross'!AA103</f>
        <v/>
      </c>
      <c r="P103" s="113" t="str">
        <f>'Curtail Inputs - Gross'!AB103</f>
        <v/>
      </c>
      <c r="Q103" s="113" t="str">
        <f>'Curtail Inputs - Gross'!AC103</f>
        <v/>
      </c>
      <c r="R103" s="113" t="str">
        <f>'Curtail Inputs - Gross'!AD103</f>
        <v/>
      </c>
      <c r="S103" s="113" t="str">
        <f>'Curtail Inputs - Gross'!AE103</f>
        <v/>
      </c>
      <c r="T103" s="113" t="str">
        <f>'Curtail Inputs - Gross'!AF103</f>
        <v/>
      </c>
      <c r="U103" s="113" t="str">
        <f>'Curtail Inputs - Gross'!AG103</f>
        <v/>
      </c>
    </row>
    <row r="104" spans="1:21" x14ac:dyDescent="0.25">
      <c r="A104" s="1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13" t="str">
        <f>'Curtail Inputs - Gross'!AA104</f>
        <v/>
      </c>
      <c r="P104" s="113" t="str">
        <f>'Curtail Inputs - Gross'!AB104</f>
        <v/>
      </c>
      <c r="Q104" s="113" t="str">
        <f>'Curtail Inputs - Gross'!AC104</f>
        <v/>
      </c>
      <c r="R104" s="113" t="str">
        <f>'Curtail Inputs - Gross'!AD104</f>
        <v/>
      </c>
      <c r="S104" s="113" t="str">
        <f>'Curtail Inputs - Gross'!AE104</f>
        <v/>
      </c>
      <c r="T104" s="113" t="str">
        <f>'Curtail Inputs - Gross'!AF104</f>
        <v/>
      </c>
      <c r="U104" s="113" t="str">
        <f>'Curtail Inputs - Gross'!AG104</f>
        <v/>
      </c>
    </row>
    <row r="105" spans="1:21" x14ac:dyDescent="0.25">
      <c r="A105" s="1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13" t="str">
        <f>'Curtail Inputs - Gross'!AA105</f>
        <v/>
      </c>
      <c r="P105" s="113" t="str">
        <f>'Curtail Inputs - Gross'!AB105</f>
        <v/>
      </c>
      <c r="Q105" s="113" t="str">
        <f>'Curtail Inputs - Gross'!AC105</f>
        <v/>
      </c>
      <c r="R105" s="113" t="str">
        <f>'Curtail Inputs - Gross'!AD105</f>
        <v/>
      </c>
      <c r="S105" s="113" t="str">
        <f>'Curtail Inputs - Gross'!AE105</f>
        <v/>
      </c>
      <c r="T105" s="113" t="str">
        <f>'Curtail Inputs - Gross'!AF105</f>
        <v/>
      </c>
      <c r="U105" s="113" t="str">
        <f>'Curtail Inputs - Gross'!AG105</f>
        <v/>
      </c>
    </row>
    <row r="106" spans="1:21" x14ac:dyDescent="0.25">
      <c r="A106" s="1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13" t="str">
        <f>'Curtail Inputs - Gross'!AA106</f>
        <v/>
      </c>
      <c r="P106" s="113" t="str">
        <f>'Curtail Inputs - Gross'!AB106</f>
        <v/>
      </c>
      <c r="Q106" s="113" t="str">
        <f>'Curtail Inputs - Gross'!AC106</f>
        <v/>
      </c>
      <c r="R106" s="113" t="str">
        <f>'Curtail Inputs - Gross'!AD106</f>
        <v/>
      </c>
      <c r="S106" s="113" t="str">
        <f>'Curtail Inputs - Gross'!AE106</f>
        <v/>
      </c>
      <c r="T106" s="113" t="str">
        <f>'Curtail Inputs - Gross'!AF106</f>
        <v/>
      </c>
      <c r="U106" s="113" t="str">
        <f>'Curtail Inputs - Gross'!AG106</f>
        <v/>
      </c>
    </row>
    <row r="107" spans="1:21" x14ac:dyDescent="0.25">
      <c r="A107" s="1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13" t="str">
        <f>'Curtail Inputs - Gross'!AA107</f>
        <v/>
      </c>
      <c r="P107" s="113" t="str">
        <f>'Curtail Inputs - Gross'!AB107</f>
        <v/>
      </c>
      <c r="Q107" s="113" t="str">
        <f>'Curtail Inputs - Gross'!AC107</f>
        <v/>
      </c>
      <c r="R107" s="113" t="str">
        <f>'Curtail Inputs - Gross'!AD107</f>
        <v/>
      </c>
      <c r="S107" s="113" t="str">
        <f>'Curtail Inputs - Gross'!AE107</f>
        <v/>
      </c>
      <c r="T107" s="113" t="str">
        <f>'Curtail Inputs - Gross'!AF107</f>
        <v/>
      </c>
      <c r="U107" s="113" t="str">
        <f>'Curtail Inputs - Gross'!AG107</f>
        <v/>
      </c>
    </row>
    <row r="108" spans="1:21" x14ac:dyDescent="0.25">
      <c r="A108" s="1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13" t="str">
        <f>'Curtail Inputs - Gross'!AA108</f>
        <v/>
      </c>
      <c r="P108" s="113" t="str">
        <f>'Curtail Inputs - Gross'!AB108</f>
        <v/>
      </c>
      <c r="Q108" s="113" t="str">
        <f>'Curtail Inputs - Gross'!AC108</f>
        <v/>
      </c>
      <c r="R108" s="113" t="str">
        <f>'Curtail Inputs - Gross'!AD108</f>
        <v/>
      </c>
      <c r="S108" s="113" t="str">
        <f>'Curtail Inputs - Gross'!AE108</f>
        <v/>
      </c>
      <c r="T108" s="113" t="str">
        <f>'Curtail Inputs - Gross'!AF108</f>
        <v/>
      </c>
      <c r="U108" s="113" t="str">
        <f>'Curtail Inputs - Gross'!AG108</f>
        <v/>
      </c>
    </row>
    <row r="109" spans="1:21" x14ac:dyDescent="0.25">
      <c r="A109" s="1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13" t="str">
        <f>'Curtail Inputs - Gross'!AA109</f>
        <v/>
      </c>
      <c r="P109" s="113" t="str">
        <f>'Curtail Inputs - Gross'!AB109</f>
        <v/>
      </c>
      <c r="Q109" s="113" t="str">
        <f>'Curtail Inputs - Gross'!AC109</f>
        <v/>
      </c>
      <c r="R109" s="113" t="str">
        <f>'Curtail Inputs - Gross'!AD109</f>
        <v/>
      </c>
      <c r="S109" s="113" t="str">
        <f>'Curtail Inputs - Gross'!AE109</f>
        <v/>
      </c>
      <c r="T109" s="113" t="str">
        <f>'Curtail Inputs - Gross'!AF109</f>
        <v/>
      </c>
      <c r="U109" s="113" t="str">
        <f>'Curtail Inputs - Gross'!AG109</f>
        <v/>
      </c>
    </row>
    <row r="110" spans="1:21" x14ac:dyDescent="0.25">
      <c r="A110" s="1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13" t="str">
        <f>'Curtail Inputs - Gross'!AA110</f>
        <v/>
      </c>
      <c r="P110" s="113" t="str">
        <f>'Curtail Inputs - Gross'!AB110</f>
        <v/>
      </c>
      <c r="Q110" s="113" t="str">
        <f>'Curtail Inputs - Gross'!AC110</f>
        <v/>
      </c>
      <c r="R110" s="113" t="str">
        <f>'Curtail Inputs - Gross'!AD110</f>
        <v/>
      </c>
      <c r="S110" s="113" t="str">
        <f>'Curtail Inputs - Gross'!AE110</f>
        <v/>
      </c>
      <c r="T110" s="113" t="str">
        <f>'Curtail Inputs - Gross'!AF110</f>
        <v/>
      </c>
      <c r="U110" s="113" t="str">
        <f>'Curtail Inputs - Gross'!AG110</f>
        <v/>
      </c>
    </row>
    <row r="111" spans="1:21" x14ac:dyDescent="0.25">
      <c r="A111" s="1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13" t="str">
        <f>'Curtail Inputs - Gross'!AA111</f>
        <v/>
      </c>
      <c r="P111" s="113" t="str">
        <f>'Curtail Inputs - Gross'!AB111</f>
        <v/>
      </c>
      <c r="Q111" s="113" t="str">
        <f>'Curtail Inputs - Gross'!AC111</f>
        <v/>
      </c>
      <c r="R111" s="113" t="str">
        <f>'Curtail Inputs - Gross'!AD111</f>
        <v/>
      </c>
      <c r="S111" s="113" t="str">
        <f>'Curtail Inputs - Gross'!AE111</f>
        <v/>
      </c>
      <c r="T111" s="113" t="str">
        <f>'Curtail Inputs - Gross'!AF111</f>
        <v/>
      </c>
      <c r="U111" s="113" t="str">
        <f>'Curtail Inputs - Gross'!AG111</f>
        <v/>
      </c>
    </row>
    <row r="112" spans="1:21" x14ac:dyDescent="0.25">
      <c r="A112" s="1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13" t="str">
        <f>'Curtail Inputs - Gross'!AA112</f>
        <v/>
      </c>
      <c r="P112" s="113" t="str">
        <f>'Curtail Inputs - Gross'!AB112</f>
        <v/>
      </c>
      <c r="Q112" s="113" t="str">
        <f>'Curtail Inputs - Gross'!AC112</f>
        <v/>
      </c>
      <c r="R112" s="113" t="str">
        <f>'Curtail Inputs - Gross'!AD112</f>
        <v/>
      </c>
      <c r="S112" s="113" t="str">
        <f>'Curtail Inputs - Gross'!AE112</f>
        <v/>
      </c>
      <c r="T112" s="113" t="str">
        <f>'Curtail Inputs - Gross'!AF112</f>
        <v/>
      </c>
      <c r="U112" s="113" t="str">
        <f>'Curtail Inputs - Gross'!AG112</f>
        <v/>
      </c>
    </row>
    <row r="113" spans="1:21" x14ac:dyDescent="0.25">
      <c r="A113" s="1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13" t="str">
        <f>'Curtail Inputs - Gross'!AA113</f>
        <v/>
      </c>
      <c r="P113" s="113" t="str">
        <f>'Curtail Inputs - Gross'!AB113</f>
        <v/>
      </c>
      <c r="Q113" s="113" t="str">
        <f>'Curtail Inputs - Gross'!AC113</f>
        <v/>
      </c>
      <c r="R113" s="113" t="str">
        <f>'Curtail Inputs - Gross'!AD113</f>
        <v/>
      </c>
      <c r="S113" s="113" t="str">
        <f>'Curtail Inputs - Gross'!AE113</f>
        <v/>
      </c>
      <c r="T113" s="113" t="str">
        <f>'Curtail Inputs - Gross'!AF113</f>
        <v/>
      </c>
      <c r="U113" s="113" t="str">
        <f>'Curtail Inputs - Gross'!AG113</f>
        <v/>
      </c>
    </row>
    <row r="114" spans="1:21" x14ac:dyDescent="0.25">
      <c r="A114" s="1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13" t="str">
        <f>'Curtail Inputs - Gross'!AA114</f>
        <v/>
      </c>
      <c r="P114" s="113" t="str">
        <f>'Curtail Inputs - Gross'!AB114</f>
        <v/>
      </c>
      <c r="Q114" s="113" t="str">
        <f>'Curtail Inputs - Gross'!AC114</f>
        <v/>
      </c>
      <c r="R114" s="113" t="str">
        <f>'Curtail Inputs - Gross'!AD114</f>
        <v/>
      </c>
      <c r="S114" s="113" t="str">
        <f>'Curtail Inputs - Gross'!AE114</f>
        <v/>
      </c>
      <c r="T114" s="113" t="str">
        <f>'Curtail Inputs - Gross'!AF114</f>
        <v/>
      </c>
      <c r="U114" s="113" t="str">
        <f>'Curtail Inputs - Gross'!AG114</f>
        <v/>
      </c>
    </row>
    <row r="115" spans="1:21" x14ac:dyDescent="0.25">
      <c r="A115" s="1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13" t="str">
        <f>'Curtail Inputs - Gross'!AA115</f>
        <v/>
      </c>
      <c r="P115" s="113" t="str">
        <f>'Curtail Inputs - Gross'!AB115</f>
        <v/>
      </c>
      <c r="Q115" s="113" t="str">
        <f>'Curtail Inputs - Gross'!AC115</f>
        <v/>
      </c>
      <c r="R115" s="113" t="str">
        <f>'Curtail Inputs - Gross'!AD115</f>
        <v/>
      </c>
      <c r="S115" s="113" t="str">
        <f>'Curtail Inputs - Gross'!AE115</f>
        <v/>
      </c>
      <c r="T115" s="113" t="str">
        <f>'Curtail Inputs - Gross'!AF115</f>
        <v/>
      </c>
      <c r="U115" s="113" t="str">
        <f>'Curtail Inputs - Gross'!AG115</f>
        <v/>
      </c>
    </row>
    <row r="116" spans="1:21" x14ac:dyDescent="0.25">
      <c r="A116" s="1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13" t="str">
        <f>'Curtail Inputs - Gross'!AA116</f>
        <v/>
      </c>
      <c r="P116" s="113" t="str">
        <f>'Curtail Inputs - Gross'!AB116</f>
        <v/>
      </c>
      <c r="Q116" s="113" t="str">
        <f>'Curtail Inputs - Gross'!AC116</f>
        <v/>
      </c>
      <c r="R116" s="113" t="str">
        <f>'Curtail Inputs - Gross'!AD116</f>
        <v/>
      </c>
      <c r="S116" s="113" t="str">
        <f>'Curtail Inputs - Gross'!AE116</f>
        <v/>
      </c>
      <c r="T116" s="113" t="str">
        <f>'Curtail Inputs - Gross'!AF116</f>
        <v/>
      </c>
      <c r="U116" s="113" t="str">
        <f>'Curtail Inputs - Gross'!AG116</f>
        <v/>
      </c>
    </row>
    <row r="117" spans="1:21" x14ac:dyDescent="0.25">
      <c r="A117" s="1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13" t="str">
        <f>'Curtail Inputs - Gross'!AA117</f>
        <v/>
      </c>
      <c r="P117" s="113" t="str">
        <f>'Curtail Inputs - Gross'!AB117</f>
        <v/>
      </c>
      <c r="Q117" s="113" t="str">
        <f>'Curtail Inputs - Gross'!AC117</f>
        <v/>
      </c>
      <c r="R117" s="113" t="str">
        <f>'Curtail Inputs - Gross'!AD117</f>
        <v/>
      </c>
      <c r="S117" s="113" t="str">
        <f>'Curtail Inputs - Gross'!AE117</f>
        <v/>
      </c>
      <c r="T117" s="113" t="str">
        <f>'Curtail Inputs - Gross'!AF117</f>
        <v/>
      </c>
      <c r="U117" s="113" t="str">
        <f>'Curtail Inputs - Gross'!AG117</f>
        <v/>
      </c>
    </row>
    <row r="118" spans="1:21" x14ac:dyDescent="0.25">
      <c r="A118" s="1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13" t="str">
        <f>'Curtail Inputs - Gross'!AA118</f>
        <v/>
      </c>
      <c r="P118" s="113" t="str">
        <f>'Curtail Inputs - Gross'!AB118</f>
        <v/>
      </c>
      <c r="Q118" s="113" t="str">
        <f>'Curtail Inputs - Gross'!AC118</f>
        <v/>
      </c>
      <c r="R118" s="113" t="str">
        <f>'Curtail Inputs - Gross'!AD118</f>
        <v/>
      </c>
      <c r="S118" s="113" t="str">
        <f>'Curtail Inputs - Gross'!AE118</f>
        <v/>
      </c>
      <c r="T118" s="113" t="str">
        <f>'Curtail Inputs - Gross'!AF118</f>
        <v/>
      </c>
      <c r="U118" s="113" t="str">
        <f>'Curtail Inputs - Gross'!AG118</f>
        <v/>
      </c>
    </row>
    <row r="119" spans="1:21" x14ac:dyDescent="0.25">
      <c r="A119" s="1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13" t="str">
        <f>'Curtail Inputs - Gross'!AA119</f>
        <v/>
      </c>
      <c r="P119" s="113" t="str">
        <f>'Curtail Inputs - Gross'!AB119</f>
        <v/>
      </c>
      <c r="Q119" s="113" t="str">
        <f>'Curtail Inputs - Gross'!AC119</f>
        <v/>
      </c>
      <c r="R119" s="113" t="str">
        <f>'Curtail Inputs - Gross'!AD119</f>
        <v/>
      </c>
      <c r="S119" s="113" t="str">
        <f>'Curtail Inputs - Gross'!AE119</f>
        <v/>
      </c>
      <c r="T119" s="113" t="str">
        <f>'Curtail Inputs - Gross'!AF119</f>
        <v/>
      </c>
      <c r="U119" s="113" t="str">
        <f>'Curtail Inputs - Gross'!AG119</f>
        <v/>
      </c>
    </row>
    <row r="120" spans="1:21" x14ac:dyDescent="0.25">
      <c r="A120" s="1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13" t="str">
        <f>'Curtail Inputs - Gross'!AA120</f>
        <v/>
      </c>
      <c r="P120" s="113" t="str">
        <f>'Curtail Inputs - Gross'!AB120</f>
        <v/>
      </c>
      <c r="Q120" s="113" t="str">
        <f>'Curtail Inputs - Gross'!AC120</f>
        <v/>
      </c>
      <c r="R120" s="113" t="str">
        <f>'Curtail Inputs - Gross'!AD120</f>
        <v/>
      </c>
      <c r="S120" s="113" t="str">
        <f>'Curtail Inputs - Gross'!AE120</f>
        <v/>
      </c>
      <c r="T120" s="113" t="str">
        <f>'Curtail Inputs - Gross'!AF120</f>
        <v/>
      </c>
      <c r="U120" s="113" t="str">
        <f>'Curtail Inputs - Gross'!AG120</f>
        <v/>
      </c>
    </row>
    <row r="121" spans="1:21" x14ac:dyDescent="0.25">
      <c r="A121" s="1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13" t="str">
        <f>'Curtail Inputs - Gross'!AA121</f>
        <v/>
      </c>
      <c r="P121" s="113" t="str">
        <f>'Curtail Inputs - Gross'!AB121</f>
        <v/>
      </c>
      <c r="Q121" s="113" t="str">
        <f>'Curtail Inputs - Gross'!AC121</f>
        <v/>
      </c>
      <c r="R121" s="113" t="str">
        <f>'Curtail Inputs - Gross'!AD121</f>
        <v/>
      </c>
      <c r="S121" s="113" t="str">
        <f>'Curtail Inputs - Gross'!AE121</f>
        <v/>
      </c>
      <c r="T121" s="113" t="str">
        <f>'Curtail Inputs - Gross'!AF121</f>
        <v/>
      </c>
      <c r="U121" s="113" t="str">
        <f>'Curtail Inputs - Gross'!AG121</f>
        <v/>
      </c>
    </row>
    <row r="122" spans="1:21" x14ac:dyDescent="0.25">
      <c r="A122" s="1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13" t="str">
        <f>'Curtail Inputs - Gross'!AA122</f>
        <v/>
      </c>
      <c r="P122" s="113" t="str">
        <f>'Curtail Inputs - Gross'!AB122</f>
        <v/>
      </c>
      <c r="Q122" s="113" t="str">
        <f>'Curtail Inputs - Gross'!AC122</f>
        <v/>
      </c>
      <c r="R122" s="113" t="str">
        <f>'Curtail Inputs - Gross'!AD122</f>
        <v/>
      </c>
      <c r="S122" s="113" t="str">
        <f>'Curtail Inputs - Gross'!AE122</f>
        <v/>
      </c>
      <c r="T122" s="113" t="str">
        <f>'Curtail Inputs - Gross'!AF122</f>
        <v/>
      </c>
      <c r="U122" s="113" t="str">
        <f>'Curtail Inputs - Gross'!AG122</f>
        <v/>
      </c>
    </row>
    <row r="123" spans="1:21" x14ac:dyDescent="0.25">
      <c r="A123" s="1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13" t="str">
        <f>'Curtail Inputs - Gross'!AA123</f>
        <v/>
      </c>
      <c r="P123" s="113" t="str">
        <f>'Curtail Inputs - Gross'!AB123</f>
        <v/>
      </c>
      <c r="Q123" s="113" t="str">
        <f>'Curtail Inputs - Gross'!AC123</f>
        <v/>
      </c>
      <c r="R123" s="113" t="str">
        <f>'Curtail Inputs - Gross'!AD123</f>
        <v/>
      </c>
      <c r="S123" s="113" t="str">
        <f>'Curtail Inputs - Gross'!AE123</f>
        <v/>
      </c>
      <c r="T123" s="113" t="str">
        <f>'Curtail Inputs - Gross'!AF123</f>
        <v/>
      </c>
      <c r="U123" s="113" t="str">
        <f>'Curtail Inputs - Gross'!AG123</f>
        <v/>
      </c>
    </row>
    <row r="124" spans="1:21" x14ac:dyDescent="0.25">
      <c r="A124" s="1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13" t="str">
        <f>'Curtail Inputs - Gross'!AA124</f>
        <v/>
      </c>
      <c r="P124" s="113" t="str">
        <f>'Curtail Inputs - Gross'!AB124</f>
        <v/>
      </c>
      <c r="Q124" s="113" t="str">
        <f>'Curtail Inputs - Gross'!AC124</f>
        <v/>
      </c>
      <c r="R124" s="113" t="str">
        <f>'Curtail Inputs - Gross'!AD124</f>
        <v/>
      </c>
      <c r="S124" s="113" t="str">
        <f>'Curtail Inputs - Gross'!AE124</f>
        <v/>
      </c>
      <c r="T124" s="113" t="str">
        <f>'Curtail Inputs - Gross'!AF124</f>
        <v/>
      </c>
      <c r="U124" s="113" t="str">
        <f>'Curtail Inputs - Gross'!AG124</f>
        <v/>
      </c>
    </row>
    <row r="125" spans="1:21" x14ac:dyDescent="0.25">
      <c r="A125" s="1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13" t="str">
        <f>'Curtail Inputs - Gross'!AA125</f>
        <v/>
      </c>
      <c r="P125" s="113" t="str">
        <f>'Curtail Inputs - Gross'!AB125</f>
        <v/>
      </c>
      <c r="Q125" s="113" t="str">
        <f>'Curtail Inputs - Gross'!AC125</f>
        <v/>
      </c>
      <c r="R125" s="113" t="str">
        <f>'Curtail Inputs - Gross'!AD125</f>
        <v/>
      </c>
      <c r="S125" s="113" t="str">
        <f>'Curtail Inputs - Gross'!AE125</f>
        <v/>
      </c>
      <c r="T125" s="113" t="str">
        <f>'Curtail Inputs - Gross'!AF125</f>
        <v/>
      </c>
      <c r="U125" s="113" t="str">
        <f>'Curtail Inputs - Gross'!AG125</f>
        <v/>
      </c>
    </row>
    <row r="126" spans="1:21" x14ac:dyDescent="0.25">
      <c r="A126" s="1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13" t="str">
        <f>'Curtail Inputs - Gross'!AA126</f>
        <v/>
      </c>
      <c r="P126" s="113" t="str">
        <f>'Curtail Inputs - Gross'!AB126</f>
        <v/>
      </c>
      <c r="Q126" s="113" t="str">
        <f>'Curtail Inputs - Gross'!AC126</f>
        <v/>
      </c>
      <c r="R126" s="113" t="str">
        <f>'Curtail Inputs - Gross'!AD126</f>
        <v/>
      </c>
      <c r="S126" s="113" t="str">
        <f>'Curtail Inputs - Gross'!AE126</f>
        <v/>
      </c>
      <c r="T126" s="113" t="str">
        <f>'Curtail Inputs - Gross'!AF126</f>
        <v/>
      </c>
      <c r="U126" s="113" t="str">
        <f>'Curtail Inputs - Gross'!AG126</f>
        <v/>
      </c>
    </row>
    <row r="127" spans="1:21" x14ac:dyDescent="0.25">
      <c r="A127" s="1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13" t="str">
        <f>'Curtail Inputs - Gross'!AA127</f>
        <v/>
      </c>
      <c r="P127" s="113" t="str">
        <f>'Curtail Inputs - Gross'!AB127</f>
        <v/>
      </c>
      <c r="Q127" s="113" t="str">
        <f>'Curtail Inputs - Gross'!AC127</f>
        <v/>
      </c>
      <c r="R127" s="113" t="str">
        <f>'Curtail Inputs - Gross'!AD127</f>
        <v/>
      </c>
      <c r="S127" s="113" t="str">
        <f>'Curtail Inputs - Gross'!AE127</f>
        <v/>
      </c>
      <c r="T127" s="113" t="str">
        <f>'Curtail Inputs - Gross'!AF127</f>
        <v/>
      </c>
      <c r="U127" s="113" t="str">
        <f>'Curtail Inputs - Gross'!AG127</f>
        <v/>
      </c>
    </row>
    <row r="128" spans="1:21" x14ac:dyDescent="0.25">
      <c r="A128" s="1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13" t="str">
        <f>'Curtail Inputs - Gross'!AA128</f>
        <v/>
      </c>
      <c r="P128" s="113" t="str">
        <f>'Curtail Inputs - Gross'!AB128</f>
        <v/>
      </c>
      <c r="Q128" s="113" t="str">
        <f>'Curtail Inputs - Gross'!AC128</f>
        <v/>
      </c>
      <c r="R128" s="113" t="str">
        <f>'Curtail Inputs - Gross'!AD128</f>
        <v/>
      </c>
      <c r="S128" s="113" t="str">
        <f>'Curtail Inputs - Gross'!AE128</f>
        <v/>
      </c>
      <c r="T128" s="113" t="str">
        <f>'Curtail Inputs - Gross'!AF128</f>
        <v/>
      </c>
      <c r="U128" s="113" t="str">
        <f>'Curtail Inputs - Gross'!AG128</f>
        <v/>
      </c>
    </row>
    <row r="129" spans="1:21" x14ac:dyDescent="0.25">
      <c r="A129" s="1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13" t="str">
        <f>'Curtail Inputs - Gross'!AA129</f>
        <v/>
      </c>
      <c r="P129" s="113" t="str">
        <f>'Curtail Inputs - Gross'!AB129</f>
        <v/>
      </c>
      <c r="Q129" s="113" t="str">
        <f>'Curtail Inputs - Gross'!AC129</f>
        <v/>
      </c>
      <c r="R129" s="113" t="str">
        <f>'Curtail Inputs - Gross'!AD129</f>
        <v/>
      </c>
      <c r="S129" s="113" t="str">
        <f>'Curtail Inputs - Gross'!AE129</f>
        <v/>
      </c>
      <c r="T129" s="113" t="str">
        <f>'Curtail Inputs - Gross'!AF129</f>
        <v/>
      </c>
      <c r="U129" s="113" t="str">
        <f>'Curtail Inputs - Gross'!AG129</f>
        <v/>
      </c>
    </row>
    <row r="130" spans="1:21" x14ac:dyDescent="0.25">
      <c r="A130" s="1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13" t="str">
        <f>'Curtail Inputs - Gross'!AA130</f>
        <v/>
      </c>
      <c r="P130" s="113" t="str">
        <f>'Curtail Inputs - Gross'!AB130</f>
        <v/>
      </c>
      <c r="Q130" s="113" t="str">
        <f>'Curtail Inputs - Gross'!AC130</f>
        <v/>
      </c>
      <c r="R130" s="113" t="str">
        <f>'Curtail Inputs - Gross'!AD130</f>
        <v/>
      </c>
      <c r="S130" s="113" t="str">
        <f>'Curtail Inputs - Gross'!AE130</f>
        <v/>
      </c>
      <c r="T130" s="113" t="str">
        <f>'Curtail Inputs - Gross'!AF130</f>
        <v/>
      </c>
      <c r="U130" s="113" t="str">
        <f>'Curtail Inputs - Gross'!AG130</f>
        <v/>
      </c>
    </row>
    <row r="131" spans="1:21" x14ac:dyDescent="0.25">
      <c r="A131" s="1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13" t="str">
        <f>'Curtail Inputs - Gross'!AA131</f>
        <v/>
      </c>
      <c r="P131" s="113" t="str">
        <f>'Curtail Inputs - Gross'!AB131</f>
        <v/>
      </c>
      <c r="Q131" s="113" t="str">
        <f>'Curtail Inputs - Gross'!AC131</f>
        <v/>
      </c>
      <c r="R131" s="113" t="str">
        <f>'Curtail Inputs - Gross'!AD131</f>
        <v/>
      </c>
      <c r="S131" s="113" t="str">
        <f>'Curtail Inputs - Gross'!AE131</f>
        <v/>
      </c>
      <c r="T131" s="113" t="str">
        <f>'Curtail Inputs - Gross'!AF131</f>
        <v/>
      </c>
      <c r="U131" s="113" t="str">
        <f>'Curtail Inputs - Gross'!AG131</f>
        <v/>
      </c>
    </row>
    <row r="132" spans="1:21" x14ac:dyDescent="0.25">
      <c r="A132" s="1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13" t="str">
        <f>'Curtail Inputs - Gross'!AA132</f>
        <v/>
      </c>
      <c r="P132" s="113" t="str">
        <f>'Curtail Inputs - Gross'!AB132</f>
        <v/>
      </c>
      <c r="Q132" s="113" t="str">
        <f>'Curtail Inputs - Gross'!AC132</f>
        <v/>
      </c>
      <c r="R132" s="113" t="str">
        <f>'Curtail Inputs - Gross'!AD132</f>
        <v/>
      </c>
      <c r="S132" s="113" t="str">
        <f>'Curtail Inputs - Gross'!AE132</f>
        <v/>
      </c>
      <c r="T132" s="113" t="str">
        <f>'Curtail Inputs - Gross'!AF132</f>
        <v/>
      </c>
      <c r="U132" s="113" t="str">
        <f>'Curtail Inputs - Gross'!AG132</f>
        <v/>
      </c>
    </row>
    <row r="133" spans="1:21" x14ac:dyDescent="0.25">
      <c r="A133" s="1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13" t="str">
        <f>'Curtail Inputs - Gross'!AA133</f>
        <v/>
      </c>
      <c r="P133" s="113" t="str">
        <f>'Curtail Inputs - Gross'!AB133</f>
        <v/>
      </c>
      <c r="Q133" s="113" t="str">
        <f>'Curtail Inputs - Gross'!AC133</f>
        <v/>
      </c>
      <c r="R133" s="113" t="str">
        <f>'Curtail Inputs - Gross'!AD133</f>
        <v/>
      </c>
      <c r="S133" s="113" t="str">
        <f>'Curtail Inputs - Gross'!AE133</f>
        <v/>
      </c>
      <c r="T133" s="113" t="str">
        <f>'Curtail Inputs - Gross'!AF133</f>
        <v/>
      </c>
      <c r="U133" s="113" t="str">
        <f>'Curtail Inputs - Gross'!AG133</f>
        <v/>
      </c>
    </row>
    <row r="134" spans="1:21" x14ac:dyDescent="0.25">
      <c r="A134" s="1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13" t="str">
        <f>'Curtail Inputs - Gross'!AA134</f>
        <v/>
      </c>
      <c r="P134" s="113" t="str">
        <f>'Curtail Inputs - Gross'!AB134</f>
        <v/>
      </c>
      <c r="Q134" s="113" t="str">
        <f>'Curtail Inputs - Gross'!AC134</f>
        <v/>
      </c>
      <c r="R134" s="113" t="str">
        <f>'Curtail Inputs - Gross'!AD134</f>
        <v/>
      </c>
      <c r="S134" s="113" t="str">
        <f>'Curtail Inputs - Gross'!AE134</f>
        <v/>
      </c>
      <c r="T134" s="113" t="str">
        <f>'Curtail Inputs - Gross'!AF134</f>
        <v/>
      </c>
      <c r="U134" s="113" t="str">
        <f>'Curtail Inputs - Gross'!AG134</f>
        <v/>
      </c>
    </row>
    <row r="135" spans="1:21" x14ac:dyDescent="0.25">
      <c r="A135" s="1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13" t="str">
        <f>'Curtail Inputs - Gross'!AA135</f>
        <v/>
      </c>
      <c r="P135" s="113" t="str">
        <f>'Curtail Inputs - Gross'!AB135</f>
        <v/>
      </c>
      <c r="Q135" s="113" t="str">
        <f>'Curtail Inputs - Gross'!AC135</f>
        <v/>
      </c>
      <c r="R135" s="113" t="str">
        <f>'Curtail Inputs - Gross'!AD135</f>
        <v/>
      </c>
      <c r="S135" s="113" t="str">
        <f>'Curtail Inputs - Gross'!AE135</f>
        <v/>
      </c>
      <c r="T135" s="113" t="str">
        <f>'Curtail Inputs - Gross'!AF135</f>
        <v/>
      </c>
      <c r="U135" s="113" t="str">
        <f>'Curtail Inputs - Gross'!AG135</f>
        <v/>
      </c>
    </row>
    <row r="136" spans="1:21" x14ac:dyDescent="0.25">
      <c r="A136" s="1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13" t="str">
        <f>'Curtail Inputs - Gross'!AA136</f>
        <v/>
      </c>
      <c r="P136" s="113" t="str">
        <f>'Curtail Inputs - Gross'!AB136</f>
        <v/>
      </c>
      <c r="Q136" s="113" t="str">
        <f>'Curtail Inputs - Gross'!AC136</f>
        <v/>
      </c>
      <c r="R136" s="113" t="str">
        <f>'Curtail Inputs - Gross'!AD136</f>
        <v/>
      </c>
      <c r="S136" s="113" t="str">
        <f>'Curtail Inputs - Gross'!AE136</f>
        <v/>
      </c>
      <c r="T136" s="113" t="str">
        <f>'Curtail Inputs - Gross'!AF136</f>
        <v/>
      </c>
      <c r="U136" s="113" t="str">
        <f>'Curtail Inputs - Gross'!AG136</f>
        <v/>
      </c>
    </row>
    <row r="137" spans="1:21" x14ac:dyDescent="0.25">
      <c r="A137" s="1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13" t="str">
        <f>'Curtail Inputs - Gross'!AA137</f>
        <v/>
      </c>
      <c r="P137" s="113" t="str">
        <f>'Curtail Inputs - Gross'!AB137</f>
        <v/>
      </c>
      <c r="Q137" s="113" t="str">
        <f>'Curtail Inputs - Gross'!AC137</f>
        <v/>
      </c>
      <c r="R137" s="113" t="str">
        <f>'Curtail Inputs - Gross'!AD137</f>
        <v/>
      </c>
      <c r="S137" s="113" t="str">
        <f>'Curtail Inputs - Gross'!AE137</f>
        <v/>
      </c>
      <c r="T137" s="113" t="str">
        <f>'Curtail Inputs - Gross'!AF137</f>
        <v/>
      </c>
      <c r="U137" s="113" t="str">
        <f>'Curtail Inputs - Gross'!AG137</f>
        <v/>
      </c>
    </row>
    <row r="138" spans="1:21" x14ac:dyDescent="0.25">
      <c r="A138" s="1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13" t="str">
        <f>'Curtail Inputs - Gross'!AA138</f>
        <v/>
      </c>
      <c r="P138" s="113" t="str">
        <f>'Curtail Inputs - Gross'!AB138</f>
        <v/>
      </c>
      <c r="Q138" s="113" t="str">
        <f>'Curtail Inputs - Gross'!AC138</f>
        <v/>
      </c>
      <c r="R138" s="113" t="str">
        <f>'Curtail Inputs - Gross'!AD138</f>
        <v/>
      </c>
      <c r="S138" s="113" t="str">
        <f>'Curtail Inputs - Gross'!AE138</f>
        <v/>
      </c>
      <c r="T138" s="113" t="str">
        <f>'Curtail Inputs - Gross'!AF138</f>
        <v/>
      </c>
      <c r="U138" s="113" t="str">
        <f>'Curtail Inputs - Gross'!AG138</f>
        <v/>
      </c>
    </row>
    <row r="139" spans="1:21" x14ac:dyDescent="0.25">
      <c r="A139" s="1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13" t="str">
        <f>'Curtail Inputs - Gross'!AA139</f>
        <v/>
      </c>
      <c r="P139" s="113" t="str">
        <f>'Curtail Inputs - Gross'!AB139</f>
        <v/>
      </c>
      <c r="Q139" s="113" t="str">
        <f>'Curtail Inputs - Gross'!AC139</f>
        <v/>
      </c>
      <c r="R139" s="113" t="str">
        <f>'Curtail Inputs - Gross'!AD139</f>
        <v/>
      </c>
      <c r="S139" s="113" t="str">
        <f>'Curtail Inputs - Gross'!AE139</f>
        <v/>
      </c>
      <c r="T139" s="113" t="str">
        <f>'Curtail Inputs - Gross'!AF139</f>
        <v/>
      </c>
      <c r="U139" s="113" t="str">
        <f>'Curtail Inputs - Gross'!AG139</f>
        <v/>
      </c>
    </row>
    <row r="140" spans="1:21" x14ac:dyDescent="0.25">
      <c r="A140" s="1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13" t="str">
        <f>'Curtail Inputs - Gross'!AA140</f>
        <v/>
      </c>
      <c r="P140" s="113" t="str">
        <f>'Curtail Inputs - Gross'!AB140</f>
        <v/>
      </c>
      <c r="Q140" s="113" t="str">
        <f>'Curtail Inputs - Gross'!AC140</f>
        <v/>
      </c>
      <c r="R140" s="113" t="str">
        <f>'Curtail Inputs - Gross'!AD140</f>
        <v/>
      </c>
      <c r="S140" s="113" t="str">
        <f>'Curtail Inputs - Gross'!AE140</f>
        <v/>
      </c>
      <c r="T140" s="113" t="str">
        <f>'Curtail Inputs - Gross'!AF140</f>
        <v/>
      </c>
      <c r="U140" s="113" t="str">
        <f>'Curtail Inputs - Gross'!AG140</f>
        <v/>
      </c>
    </row>
    <row r="141" spans="1:21" x14ac:dyDescent="0.25">
      <c r="A141" s="1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13" t="str">
        <f>'Curtail Inputs - Gross'!AA141</f>
        <v/>
      </c>
      <c r="P141" s="113" t="str">
        <f>'Curtail Inputs - Gross'!AB141</f>
        <v/>
      </c>
      <c r="Q141" s="113" t="str">
        <f>'Curtail Inputs - Gross'!AC141</f>
        <v/>
      </c>
      <c r="R141" s="113" t="str">
        <f>'Curtail Inputs - Gross'!AD141</f>
        <v/>
      </c>
      <c r="S141" s="113" t="str">
        <f>'Curtail Inputs - Gross'!AE141</f>
        <v/>
      </c>
      <c r="T141" s="113" t="str">
        <f>'Curtail Inputs - Gross'!AF141</f>
        <v/>
      </c>
      <c r="U141" s="113" t="str">
        <f>'Curtail Inputs - Gross'!AG141</f>
        <v/>
      </c>
    </row>
    <row r="142" spans="1:21" x14ac:dyDescent="0.25">
      <c r="A142" s="1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13" t="str">
        <f>'Curtail Inputs - Gross'!AA142</f>
        <v/>
      </c>
      <c r="P142" s="113" t="str">
        <f>'Curtail Inputs - Gross'!AB142</f>
        <v/>
      </c>
      <c r="Q142" s="113" t="str">
        <f>'Curtail Inputs - Gross'!AC142</f>
        <v/>
      </c>
      <c r="R142" s="113" t="str">
        <f>'Curtail Inputs - Gross'!AD142</f>
        <v/>
      </c>
      <c r="S142" s="113" t="str">
        <f>'Curtail Inputs - Gross'!AE142</f>
        <v/>
      </c>
      <c r="T142" s="113" t="str">
        <f>'Curtail Inputs - Gross'!AF142</f>
        <v/>
      </c>
      <c r="U142" s="113" t="str">
        <f>'Curtail Inputs - Gross'!AG142</f>
        <v/>
      </c>
    </row>
    <row r="143" spans="1:21" x14ac:dyDescent="0.25">
      <c r="A143" s="1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13" t="str">
        <f>'Curtail Inputs - Gross'!AA143</f>
        <v/>
      </c>
      <c r="P143" s="113" t="str">
        <f>'Curtail Inputs - Gross'!AB143</f>
        <v/>
      </c>
      <c r="Q143" s="113" t="str">
        <f>'Curtail Inputs - Gross'!AC143</f>
        <v/>
      </c>
      <c r="R143" s="113" t="str">
        <f>'Curtail Inputs - Gross'!AD143</f>
        <v/>
      </c>
      <c r="S143" s="113" t="str">
        <f>'Curtail Inputs - Gross'!AE143</f>
        <v/>
      </c>
      <c r="T143" s="113" t="str">
        <f>'Curtail Inputs - Gross'!AF143</f>
        <v/>
      </c>
      <c r="U143" s="113" t="str">
        <f>'Curtail Inputs - Gross'!AG143</f>
        <v/>
      </c>
    </row>
    <row r="144" spans="1:21" x14ac:dyDescent="0.25">
      <c r="A144" s="1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13" t="str">
        <f>'Curtail Inputs - Gross'!AA144</f>
        <v/>
      </c>
      <c r="P144" s="113" t="str">
        <f>'Curtail Inputs - Gross'!AB144</f>
        <v/>
      </c>
      <c r="Q144" s="113" t="str">
        <f>'Curtail Inputs - Gross'!AC144</f>
        <v/>
      </c>
      <c r="R144" s="113" t="str">
        <f>'Curtail Inputs - Gross'!AD144</f>
        <v/>
      </c>
      <c r="S144" s="113" t="str">
        <f>'Curtail Inputs - Gross'!AE144</f>
        <v/>
      </c>
      <c r="T144" s="113" t="str">
        <f>'Curtail Inputs - Gross'!AF144</f>
        <v/>
      </c>
      <c r="U144" s="113" t="str">
        <f>'Curtail Inputs - Gross'!AG144</f>
        <v/>
      </c>
    </row>
    <row r="145" spans="1:21" x14ac:dyDescent="0.25">
      <c r="A145" s="1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13" t="str">
        <f>'Curtail Inputs - Gross'!AA145</f>
        <v/>
      </c>
      <c r="P145" s="113" t="str">
        <f>'Curtail Inputs - Gross'!AB145</f>
        <v/>
      </c>
      <c r="Q145" s="113" t="str">
        <f>'Curtail Inputs - Gross'!AC145</f>
        <v/>
      </c>
      <c r="R145" s="113" t="str">
        <f>'Curtail Inputs - Gross'!AD145</f>
        <v/>
      </c>
      <c r="S145" s="113" t="str">
        <f>'Curtail Inputs - Gross'!AE145</f>
        <v/>
      </c>
      <c r="T145" s="113" t="str">
        <f>'Curtail Inputs - Gross'!AF145</f>
        <v/>
      </c>
      <c r="U145" s="113" t="str">
        <f>'Curtail Inputs - Gross'!AG145</f>
        <v/>
      </c>
    </row>
    <row r="146" spans="1:21" x14ac:dyDescent="0.25">
      <c r="A146" s="1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13" t="str">
        <f>'Curtail Inputs - Gross'!AA146</f>
        <v/>
      </c>
      <c r="P146" s="113" t="str">
        <f>'Curtail Inputs - Gross'!AB146</f>
        <v/>
      </c>
      <c r="Q146" s="113" t="str">
        <f>'Curtail Inputs - Gross'!AC146</f>
        <v/>
      </c>
      <c r="R146" s="113" t="str">
        <f>'Curtail Inputs - Gross'!AD146</f>
        <v/>
      </c>
      <c r="S146" s="113" t="str">
        <f>'Curtail Inputs - Gross'!AE146</f>
        <v/>
      </c>
      <c r="T146" s="113" t="str">
        <f>'Curtail Inputs - Gross'!AF146</f>
        <v/>
      </c>
      <c r="U146" s="113" t="str">
        <f>'Curtail Inputs - Gross'!AG146</f>
        <v/>
      </c>
    </row>
    <row r="147" spans="1:21" x14ac:dyDescent="0.25">
      <c r="A147" s="1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13" t="str">
        <f>'Curtail Inputs - Gross'!AA147</f>
        <v/>
      </c>
      <c r="P147" s="113" t="str">
        <f>'Curtail Inputs - Gross'!AB147</f>
        <v/>
      </c>
      <c r="Q147" s="113" t="str">
        <f>'Curtail Inputs - Gross'!AC147</f>
        <v/>
      </c>
      <c r="R147" s="113" t="str">
        <f>'Curtail Inputs - Gross'!AD147</f>
        <v/>
      </c>
      <c r="S147" s="113" t="str">
        <f>'Curtail Inputs - Gross'!AE147</f>
        <v/>
      </c>
      <c r="T147" s="113" t="str">
        <f>'Curtail Inputs - Gross'!AF147</f>
        <v/>
      </c>
      <c r="U147" s="113" t="str">
        <f>'Curtail Inputs - Gross'!AG147</f>
        <v/>
      </c>
    </row>
    <row r="148" spans="1:21" x14ac:dyDescent="0.25">
      <c r="A148" s="1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13" t="str">
        <f>'Curtail Inputs - Gross'!AA148</f>
        <v/>
      </c>
      <c r="P148" s="113" t="str">
        <f>'Curtail Inputs - Gross'!AB148</f>
        <v/>
      </c>
      <c r="Q148" s="113" t="str">
        <f>'Curtail Inputs - Gross'!AC148</f>
        <v/>
      </c>
      <c r="R148" s="113" t="str">
        <f>'Curtail Inputs - Gross'!AD148</f>
        <v/>
      </c>
      <c r="S148" s="113" t="str">
        <f>'Curtail Inputs - Gross'!AE148</f>
        <v/>
      </c>
      <c r="T148" s="113" t="str">
        <f>'Curtail Inputs - Gross'!AF148</f>
        <v/>
      </c>
      <c r="U148" s="113" t="str">
        <f>'Curtail Inputs - Gross'!AG148</f>
        <v/>
      </c>
    </row>
    <row r="149" spans="1:21" x14ac:dyDescent="0.25">
      <c r="A149" s="1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13" t="str">
        <f>'Curtail Inputs - Gross'!AA149</f>
        <v/>
      </c>
      <c r="P149" s="113" t="str">
        <f>'Curtail Inputs - Gross'!AB149</f>
        <v/>
      </c>
      <c r="Q149" s="113" t="str">
        <f>'Curtail Inputs - Gross'!AC149</f>
        <v/>
      </c>
      <c r="R149" s="113" t="str">
        <f>'Curtail Inputs - Gross'!AD149</f>
        <v/>
      </c>
      <c r="S149" s="113" t="str">
        <f>'Curtail Inputs - Gross'!AE149</f>
        <v/>
      </c>
      <c r="T149" s="113" t="str">
        <f>'Curtail Inputs - Gross'!AF149</f>
        <v/>
      </c>
      <c r="U149" s="113" t="str">
        <f>'Curtail Inputs - Gross'!AG149</f>
        <v/>
      </c>
    </row>
    <row r="150" spans="1:21" x14ac:dyDescent="0.25">
      <c r="A150" s="1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13" t="str">
        <f>'Curtail Inputs - Gross'!AA150</f>
        <v/>
      </c>
      <c r="P150" s="113" t="str">
        <f>'Curtail Inputs - Gross'!AB150</f>
        <v/>
      </c>
      <c r="Q150" s="113" t="str">
        <f>'Curtail Inputs - Gross'!AC150</f>
        <v/>
      </c>
      <c r="R150" s="113" t="str">
        <f>'Curtail Inputs - Gross'!AD150</f>
        <v/>
      </c>
      <c r="S150" s="113" t="str">
        <f>'Curtail Inputs - Gross'!AE150</f>
        <v/>
      </c>
      <c r="T150" s="113" t="str">
        <f>'Curtail Inputs - Gross'!AF150</f>
        <v/>
      </c>
      <c r="U150" s="113" t="str">
        <f>'Curtail Inputs - Gross'!AG150</f>
        <v/>
      </c>
    </row>
    <row r="151" spans="1:21" x14ac:dyDescent="0.25">
      <c r="A151" s="1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13" t="str">
        <f>'Curtail Inputs - Gross'!AA151</f>
        <v/>
      </c>
      <c r="P151" s="113" t="str">
        <f>'Curtail Inputs - Gross'!AB151</f>
        <v/>
      </c>
      <c r="Q151" s="113" t="str">
        <f>'Curtail Inputs - Gross'!AC151</f>
        <v/>
      </c>
      <c r="R151" s="113" t="str">
        <f>'Curtail Inputs - Gross'!AD151</f>
        <v/>
      </c>
      <c r="S151" s="113" t="str">
        <f>'Curtail Inputs - Gross'!AE151</f>
        <v/>
      </c>
      <c r="T151" s="113" t="str">
        <f>'Curtail Inputs - Gross'!AF151</f>
        <v/>
      </c>
      <c r="U151" s="113" t="str">
        <f>'Curtail Inputs - Gross'!AG151</f>
        <v/>
      </c>
    </row>
    <row r="152" spans="1:21" x14ac:dyDescent="0.25">
      <c r="A152" s="1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13" t="str">
        <f>'Curtail Inputs - Gross'!AA152</f>
        <v/>
      </c>
      <c r="P152" s="113" t="str">
        <f>'Curtail Inputs - Gross'!AB152</f>
        <v/>
      </c>
      <c r="Q152" s="113" t="str">
        <f>'Curtail Inputs - Gross'!AC152</f>
        <v/>
      </c>
      <c r="R152" s="113" t="str">
        <f>'Curtail Inputs - Gross'!AD152</f>
        <v/>
      </c>
      <c r="S152" s="113" t="str">
        <f>'Curtail Inputs - Gross'!AE152</f>
        <v/>
      </c>
      <c r="T152" s="113" t="str">
        <f>'Curtail Inputs - Gross'!AF152</f>
        <v/>
      </c>
      <c r="U152" s="113" t="str">
        <f>'Curtail Inputs - Gross'!AG152</f>
        <v/>
      </c>
    </row>
    <row r="153" spans="1:21" x14ac:dyDescent="0.25">
      <c r="A153" s="1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13" t="str">
        <f>'Curtail Inputs - Gross'!AA153</f>
        <v/>
      </c>
      <c r="P153" s="113" t="str">
        <f>'Curtail Inputs - Gross'!AB153</f>
        <v/>
      </c>
      <c r="Q153" s="113" t="str">
        <f>'Curtail Inputs - Gross'!AC153</f>
        <v/>
      </c>
      <c r="R153" s="113" t="str">
        <f>'Curtail Inputs - Gross'!AD153</f>
        <v/>
      </c>
      <c r="S153" s="113" t="str">
        <f>'Curtail Inputs - Gross'!AE153</f>
        <v/>
      </c>
      <c r="T153" s="113" t="str">
        <f>'Curtail Inputs - Gross'!AF153</f>
        <v/>
      </c>
      <c r="U153" s="113" t="str">
        <f>'Curtail Inputs - Gross'!AG153</f>
        <v/>
      </c>
    </row>
    <row r="154" spans="1:21" x14ac:dyDescent="0.25">
      <c r="A154" s="1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13" t="str">
        <f>'Curtail Inputs - Gross'!AA154</f>
        <v/>
      </c>
      <c r="P154" s="113" t="str">
        <f>'Curtail Inputs - Gross'!AB154</f>
        <v/>
      </c>
      <c r="Q154" s="113" t="str">
        <f>'Curtail Inputs - Gross'!AC154</f>
        <v/>
      </c>
      <c r="R154" s="113" t="str">
        <f>'Curtail Inputs - Gross'!AD154</f>
        <v/>
      </c>
      <c r="S154" s="113" t="str">
        <f>'Curtail Inputs - Gross'!AE154</f>
        <v/>
      </c>
      <c r="T154" s="113" t="str">
        <f>'Curtail Inputs - Gross'!AF154</f>
        <v/>
      </c>
      <c r="U154" s="113" t="str">
        <f>'Curtail Inputs - Gross'!AG154</f>
        <v/>
      </c>
    </row>
    <row r="155" spans="1:21" x14ac:dyDescent="0.25">
      <c r="A155" s="1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13" t="str">
        <f>'Curtail Inputs - Gross'!AA155</f>
        <v/>
      </c>
      <c r="P155" s="113" t="str">
        <f>'Curtail Inputs - Gross'!AB155</f>
        <v/>
      </c>
      <c r="Q155" s="113" t="str">
        <f>'Curtail Inputs - Gross'!AC155</f>
        <v/>
      </c>
      <c r="R155" s="113" t="str">
        <f>'Curtail Inputs - Gross'!AD155</f>
        <v/>
      </c>
      <c r="S155" s="113" t="str">
        <f>'Curtail Inputs - Gross'!AE155</f>
        <v/>
      </c>
      <c r="T155" s="113" t="str">
        <f>'Curtail Inputs - Gross'!AF155</f>
        <v/>
      </c>
      <c r="U155" s="113" t="str">
        <f>'Curtail Inputs - Gross'!AG155</f>
        <v/>
      </c>
    </row>
    <row r="156" spans="1:21" x14ac:dyDescent="0.25">
      <c r="A156" s="1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13" t="str">
        <f>'Curtail Inputs - Gross'!AA156</f>
        <v/>
      </c>
      <c r="P156" s="113" t="str">
        <f>'Curtail Inputs - Gross'!AB156</f>
        <v/>
      </c>
      <c r="Q156" s="113" t="str">
        <f>'Curtail Inputs - Gross'!AC156</f>
        <v/>
      </c>
      <c r="R156" s="113" t="str">
        <f>'Curtail Inputs - Gross'!AD156</f>
        <v/>
      </c>
      <c r="S156" s="113" t="str">
        <f>'Curtail Inputs - Gross'!AE156</f>
        <v/>
      </c>
      <c r="T156" s="113" t="str">
        <f>'Curtail Inputs - Gross'!AF156</f>
        <v/>
      </c>
      <c r="U156" s="113" t="str">
        <f>'Curtail Inputs - Gross'!AG156</f>
        <v/>
      </c>
    </row>
    <row r="157" spans="1:21" x14ac:dyDescent="0.25">
      <c r="A157" s="1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13" t="str">
        <f>'Curtail Inputs - Gross'!AA157</f>
        <v/>
      </c>
      <c r="P157" s="113" t="str">
        <f>'Curtail Inputs - Gross'!AB157</f>
        <v/>
      </c>
      <c r="Q157" s="113" t="str">
        <f>'Curtail Inputs - Gross'!AC157</f>
        <v/>
      </c>
      <c r="R157" s="113" t="str">
        <f>'Curtail Inputs - Gross'!AD157</f>
        <v/>
      </c>
      <c r="S157" s="113" t="str">
        <f>'Curtail Inputs - Gross'!AE157</f>
        <v/>
      </c>
      <c r="T157" s="113" t="str">
        <f>'Curtail Inputs - Gross'!AF157</f>
        <v/>
      </c>
      <c r="U157" s="113" t="str">
        <f>'Curtail Inputs - Gross'!AG157</f>
        <v/>
      </c>
    </row>
    <row r="158" spans="1:21" x14ac:dyDescent="0.25">
      <c r="A158" s="1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13" t="str">
        <f>'Curtail Inputs - Gross'!AA158</f>
        <v/>
      </c>
      <c r="P158" s="113" t="str">
        <f>'Curtail Inputs - Gross'!AB158</f>
        <v/>
      </c>
      <c r="Q158" s="113" t="str">
        <f>'Curtail Inputs - Gross'!AC158</f>
        <v/>
      </c>
      <c r="R158" s="113" t="str">
        <f>'Curtail Inputs - Gross'!AD158</f>
        <v/>
      </c>
      <c r="S158" s="113" t="str">
        <f>'Curtail Inputs - Gross'!AE158</f>
        <v/>
      </c>
      <c r="T158" s="113" t="str">
        <f>'Curtail Inputs - Gross'!AF158</f>
        <v/>
      </c>
      <c r="U158" s="113" t="str">
        <f>'Curtail Inputs - Gross'!AG158</f>
        <v/>
      </c>
    </row>
    <row r="159" spans="1:21" x14ac:dyDescent="0.25">
      <c r="A159" s="1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13" t="str">
        <f>'Curtail Inputs - Gross'!AA159</f>
        <v/>
      </c>
      <c r="P159" s="113" t="str">
        <f>'Curtail Inputs - Gross'!AB159</f>
        <v/>
      </c>
      <c r="Q159" s="113" t="str">
        <f>'Curtail Inputs - Gross'!AC159</f>
        <v/>
      </c>
      <c r="R159" s="113" t="str">
        <f>'Curtail Inputs - Gross'!AD159</f>
        <v/>
      </c>
      <c r="S159" s="113" t="str">
        <f>'Curtail Inputs - Gross'!AE159</f>
        <v/>
      </c>
      <c r="T159" s="113" t="str">
        <f>'Curtail Inputs - Gross'!AF159</f>
        <v/>
      </c>
      <c r="U159" s="113" t="str">
        <f>'Curtail Inputs - Gross'!AG159</f>
        <v/>
      </c>
    </row>
    <row r="160" spans="1:21" x14ac:dyDescent="0.25">
      <c r="A160" s="1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13" t="str">
        <f>'Curtail Inputs - Gross'!AA160</f>
        <v/>
      </c>
      <c r="P160" s="113" t="str">
        <f>'Curtail Inputs - Gross'!AB160</f>
        <v/>
      </c>
      <c r="Q160" s="113" t="str">
        <f>'Curtail Inputs - Gross'!AC160</f>
        <v/>
      </c>
      <c r="R160" s="113" t="str">
        <f>'Curtail Inputs - Gross'!AD160</f>
        <v/>
      </c>
      <c r="S160" s="113" t="str">
        <f>'Curtail Inputs - Gross'!AE160</f>
        <v/>
      </c>
      <c r="T160" s="113" t="str">
        <f>'Curtail Inputs - Gross'!AF160</f>
        <v/>
      </c>
      <c r="U160" s="113" t="str">
        <f>'Curtail Inputs - Gross'!AG160</f>
        <v/>
      </c>
    </row>
    <row r="161" spans="1:21" x14ac:dyDescent="0.25">
      <c r="A161" s="1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13" t="str">
        <f>'Curtail Inputs - Gross'!AA161</f>
        <v/>
      </c>
      <c r="P161" s="113" t="str">
        <f>'Curtail Inputs - Gross'!AB161</f>
        <v/>
      </c>
      <c r="Q161" s="113" t="str">
        <f>'Curtail Inputs - Gross'!AC161</f>
        <v/>
      </c>
      <c r="R161" s="113" t="str">
        <f>'Curtail Inputs - Gross'!AD161</f>
        <v/>
      </c>
      <c r="S161" s="113" t="str">
        <f>'Curtail Inputs - Gross'!AE161</f>
        <v/>
      </c>
      <c r="T161" s="113" t="str">
        <f>'Curtail Inputs - Gross'!AF161</f>
        <v/>
      </c>
      <c r="U161" s="113" t="str">
        <f>'Curtail Inputs - Gross'!AG161</f>
        <v/>
      </c>
    </row>
    <row r="162" spans="1:21" x14ac:dyDescent="0.25">
      <c r="A162" s="1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13" t="str">
        <f>'Curtail Inputs - Gross'!AA162</f>
        <v/>
      </c>
      <c r="P162" s="113" t="str">
        <f>'Curtail Inputs - Gross'!AB162</f>
        <v/>
      </c>
      <c r="Q162" s="113" t="str">
        <f>'Curtail Inputs - Gross'!AC162</f>
        <v/>
      </c>
      <c r="R162" s="113" t="str">
        <f>'Curtail Inputs - Gross'!AD162</f>
        <v/>
      </c>
      <c r="S162" s="113" t="str">
        <f>'Curtail Inputs - Gross'!AE162</f>
        <v/>
      </c>
      <c r="T162" s="113" t="str">
        <f>'Curtail Inputs - Gross'!AF162</f>
        <v/>
      </c>
      <c r="U162" s="113" t="str">
        <f>'Curtail Inputs - Gross'!AG162</f>
        <v/>
      </c>
    </row>
    <row r="163" spans="1:21" x14ac:dyDescent="0.25">
      <c r="A163" s="1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13" t="str">
        <f>'Curtail Inputs - Gross'!AA163</f>
        <v/>
      </c>
      <c r="P163" s="113" t="str">
        <f>'Curtail Inputs - Gross'!AB163</f>
        <v/>
      </c>
      <c r="Q163" s="113" t="str">
        <f>'Curtail Inputs - Gross'!AC163</f>
        <v/>
      </c>
      <c r="R163" s="113" t="str">
        <f>'Curtail Inputs - Gross'!AD163</f>
        <v/>
      </c>
      <c r="S163" s="113" t="str">
        <f>'Curtail Inputs - Gross'!AE163</f>
        <v/>
      </c>
      <c r="T163" s="113" t="str">
        <f>'Curtail Inputs - Gross'!AF163</f>
        <v/>
      </c>
      <c r="U163" s="113" t="str">
        <f>'Curtail Inputs - Gross'!AG163</f>
        <v/>
      </c>
    </row>
    <row r="164" spans="1:21" x14ac:dyDescent="0.25">
      <c r="A164" s="1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13" t="str">
        <f>'Curtail Inputs - Gross'!AA164</f>
        <v/>
      </c>
      <c r="P164" s="113" t="str">
        <f>'Curtail Inputs - Gross'!AB164</f>
        <v/>
      </c>
      <c r="Q164" s="113" t="str">
        <f>'Curtail Inputs - Gross'!AC164</f>
        <v/>
      </c>
      <c r="R164" s="113" t="str">
        <f>'Curtail Inputs - Gross'!AD164</f>
        <v/>
      </c>
      <c r="S164" s="113" t="str">
        <f>'Curtail Inputs - Gross'!AE164</f>
        <v/>
      </c>
      <c r="T164" s="113" t="str">
        <f>'Curtail Inputs - Gross'!AF164</f>
        <v/>
      </c>
      <c r="U164" s="113" t="str">
        <f>'Curtail Inputs - Gross'!AG164</f>
        <v/>
      </c>
    </row>
    <row r="165" spans="1:21" x14ac:dyDescent="0.25">
      <c r="A165" s="1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13" t="str">
        <f>'Curtail Inputs - Gross'!AA165</f>
        <v/>
      </c>
      <c r="P165" s="113" t="str">
        <f>'Curtail Inputs - Gross'!AB165</f>
        <v/>
      </c>
      <c r="Q165" s="113" t="str">
        <f>'Curtail Inputs - Gross'!AC165</f>
        <v/>
      </c>
      <c r="R165" s="113" t="str">
        <f>'Curtail Inputs - Gross'!AD165</f>
        <v/>
      </c>
      <c r="S165" s="113" t="str">
        <f>'Curtail Inputs - Gross'!AE165</f>
        <v/>
      </c>
      <c r="T165" s="113" t="str">
        <f>'Curtail Inputs - Gross'!AF165</f>
        <v/>
      </c>
      <c r="U165" s="113" t="str">
        <f>'Curtail Inputs - Gross'!AG165</f>
        <v/>
      </c>
    </row>
    <row r="166" spans="1:21" x14ac:dyDescent="0.25">
      <c r="A166" s="1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13" t="str">
        <f>'Curtail Inputs - Gross'!AA166</f>
        <v/>
      </c>
      <c r="P166" s="113" t="str">
        <f>'Curtail Inputs - Gross'!AB166</f>
        <v/>
      </c>
      <c r="Q166" s="113" t="str">
        <f>'Curtail Inputs - Gross'!AC166</f>
        <v/>
      </c>
      <c r="R166" s="113" t="str">
        <f>'Curtail Inputs - Gross'!AD166</f>
        <v/>
      </c>
      <c r="S166" s="113" t="str">
        <f>'Curtail Inputs - Gross'!AE166</f>
        <v/>
      </c>
      <c r="T166" s="113" t="str">
        <f>'Curtail Inputs - Gross'!AF166</f>
        <v/>
      </c>
      <c r="U166" s="113" t="str">
        <f>'Curtail Inputs - Gross'!AG166</f>
        <v/>
      </c>
    </row>
    <row r="167" spans="1:21" x14ac:dyDescent="0.25">
      <c r="A167" s="1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13" t="str">
        <f>'Curtail Inputs - Gross'!AA167</f>
        <v/>
      </c>
      <c r="P167" s="113" t="str">
        <f>'Curtail Inputs - Gross'!AB167</f>
        <v/>
      </c>
      <c r="Q167" s="113" t="str">
        <f>'Curtail Inputs - Gross'!AC167</f>
        <v/>
      </c>
      <c r="R167" s="113" t="str">
        <f>'Curtail Inputs - Gross'!AD167</f>
        <v/>
      </c>
      <c r="S167" s="113" t="str">
        <f>'Curtail Inputs - Gross'!AE167</f>
        <v/>
      </c>
      <c r="T167" s="113" t="str">
        <f>'Curtail Inputs - Gross'!AF167</f>
        <v/>
      </c>
      <c r="U167" s="113" t="str">
        <f>'Curtail Inputs - Gross'!AG167</f>
        <v/>
      </c>
    </row>
    <row r="168" spans="1:21" x14ac:dyDescent="0.25">
      <c r="A168" s="1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13" t="str">
        <f>'Curtail Inputs - Gross'!AA168</f>
        <v/>
      </c>
      <c r="P168" s="113" t="str">
        <f>'Curtail Inputs - Gross'!AB168</f>
        <v/>
      </c>
      <c r="Q168" s="113" t="str">
        <f>'Curtail Inputs - Gross'!AC168</f>
        <v/>
      </c>
      <c r="R168" s="113" t="str">
        <f>'Curtail Inputs - Gross'!AD168</f>
        <v/>
      </c>
      <c r="S168" s="113" t="str">
        <f>'Curtail Inputs - Gross'!AE168</f>
        <v/>
      </c>
      <c r="T168" s="113" t="str">
        <f>'Curtail Inputs - Gross'!AF168</f>
        <v/>
      </c>
      <c r="U168" s="113" t="str">
        <f>'Curtail Inputs - Gross'!AG168</f>
        <v/>
      </c>
    </row>
  </sheetData>
  <mergeCells count="5">
    <mergeCell ref="A1:K1"/>
    <mergeCell ref="A2:K2"/>
    <mergeCell ref="A3:K3"/>
    <mergeCell ref="O7:S7"/>
    <mergeCell ref="T7:U7"/>
  </mergeCells>
  <conditionalFormatting sqref="A9:N168">
    <cfRule type="expression" dxfId="16" priority="2">
      <formula>$A9="Total"</formula>
    </cfRule>
  </conditionalFormatting>
  <printOptions horizontalCentered="1" verticalCentered="1"/>
  <pageMargins left="0.7" right="0.7" top="0.75" bottom="0.75" header="0.3" footer="0.3"/>
  <pageSetup scale="69" orientation="landscape" r:id="rId1"/>
  <headerFooter scaleWithDoc="0">
    <oddHeader>&amp;R
2020 Exhibit E
Summary Cost Benefit Results by Program
EEP-2018-0002</oddHeader>
    <oddFooter>&amp;L&amp;10&amp;A&amp;C&amp;10Page &amp;P of &amp;N&amp;R&amp;10&amp;F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>
    <tabColor theme="3"/>
    <pageSetUpPr fitToPage="1"/>
  </sheetPr>
  <dimension ref="A1:AJ279"/>
  <sheetViews>
    <sheetView view="pageLayout" topLeftCell="A3" zoomScaleNormal="100" workbookViewId="0">
      <selection activeCell="E19" sqref="E19"/>
    </sheetView>
  </sheetViews>
  <sheetFormatPr defaultColWidth="15.140625" defaultRowHeight="15" outlineLevelCol="2" x14ac:dyDescent="0.25"/>
  <cols>
    <col min="1" max="1" customWidth="true" style="21" width="42.7109375" collapsed="false"/>
    <col min="2" max="6" customWidth="true" style="21" width="13.28515625" collapsed="false"/>
    <col min="7" max="7" customWidth="true" style="21" width="17.85546875" collapsed="false"/>
    <col min="8" max="8" customWidth="true" style="21" width="16.5703125" collapsed="false"/>
    <col min="9" max="11" customWidth="true" style="21" width="13.85546875" collapsed="false"/>
    <col min="12" max="12" customWidth="true" style="43" width="18.140625" outlineLevel="1" collapsed="false"/>
    <col min="13" max="16" customWidth="true" style="43" width="15.0" outlineLevel="1" collapsed="false"/>
    <col min="17" max="21" customWidth="true" style="21" width="15.140625" outlineLevel="1" collapsed="false"/>
    <col min="22" max="22" customWidth="true" style="21" width="4.42578125" collapsed="false"/>
    <col min="23" max="23" customWidth="true" style="21" width="16.28515625" outlineLevel="2" collapsed="false"/>
    <col min="24" max="25" customWidth="true" style="62" width="15.140625" outlineLevel="1" collapsed="false"/>
    <col min="26" max="26" customWidth="true" style="62" width="19.28515625" outlineLevel="1" collapsed="false"/>
    <col min="27" max="28" customWidth="true" style="62" width="15.140625" outlineLevel="1" collapsed="false"/>
    <col min="29" max="29" customWidth="true" style="62" width="20.7109375" outlineLevel="1" collapsed="false"/>
    <col min="30" max="30" customWidth="true" style="62" width="13.5703125" outlineLevel="1" collapsed="false"/>
    <col min="31" max="31" customWidth="true" style="62" width="2.28515625" outlineLevel="1" collapsed="false"/>
    <col min="32" max="32" customWidth="true" style="21" width="27.28515625" outlineLevel="1" collapsed="false"/>
    <col min="33" max="16384" style="21" width="15.140625" collapsed="false"/>
  </cols>
  <sheetData>
    <row r="1" spans="1:36" s="80" customFormat="1" ht="15.6" customHeight="1" thickBot="1" x14ac:dyDescent="0.3">
      <c r="A1" s="133" t="s">
        <v>16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61" t="s">
        <v>57</v>
      </c>
      <c r="M1" s="49">
        <v>1</v>
      </c>
      <c r="N1" s="51">
        <v>1</v>
      </c>
      <c r="O1" s="50">
        <v>2</v>
      </c>
      <c r="P1" s="50">
        <v>3</v>
      </c>
      <c r="X1" s="81"/>
      <c r="Y1" s="81"/>
      <c r="Z1" s="81"/>
      <c r="AA1" s="81"/>
      <c r="AB1" s="81"/>
      <c r="AC1" s="78"/>
      <c r="AD1" s="78"/>
      <c r="AE1" s="78"/>
    </row>
    <row r="2" spans="1:36" s="80" customFormat="1" ht="15.6" customHeight="1" thickBot="1" x14ac:dyDescent="0.3">
      <c r="A2" s="133" t="str">
        <f>'Total Ratios'!$A$3</f>
        <v>2020 Iowa Energy Efficiency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38"/>
      <c r="M2" s="52" t="str">
        <f>HLOOKUP(M1,$N$1:$P$2,2,0)</f>
        <v/>
      </c>
      <c r="N2" s="82" t="str">
        <f>""</f>
        <v/>
      </c>
      <c r="O2" s="83" t="s">
        <v>58</v>
      </c>
      <c r="P2" s="83" t="s">
        <v>59</v>
      </c>
      <c r="Q2" s="38"/>
      <c r="R2" s="38"/>
      <c r="S2" s="38"/>
      <c r="W2" s="77"/>
      <c r="X2" s="78"/>
      <c r="Y2" s="78"/>
      <c r="Z2" s="78"/>
      <c r="AA2" s="78"/>
      <c r="AB2" s="78"/>
      <c r="AC2" s="78"/>
      <c r="AD2" s="78"/>
      <c r="AE2" s="78"/>
    </row>
    <row r="3" spans="1:36" s="80" customFormat="1" ht="15.6" customHeight="1" x14ac:dyDescent="0.25">
      <c r="A3" s="133" t="str">
        <f>'Electric Inputs - Gross'!M2&amp;"Benefit/Cost Input Data - Electric Programs (Non-Curtailment)"</f>
        <v>Benefit/Cost Input Data - Electric Programs (Non-Curtailment)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42" t="s">
        <v>44</v>
      </c>
      <c r="M3" s="79"/>
      <c r="N3" s="79"/>
      <c r="Q3" s="31" t="s">
        <v>45</v>
      </c>
      <c r="W3" s="77"/>
      <c r="X3" s="42" t="s">
        <v>46</v>
      </c>
      <c r="Y3" s="78"/>
      <c r="Z3" s="78"/>
      <c r="AA3" s="78"/>
      <c r="AB3" s="78"/>
      <c r="AC3" s="42" t="s">
        <v>64</v>
      </c>
      <c r="AD3" s="78"/>
      <c r="AE3" s="78"/>
    </row>
    <row r="4" spans="1:36" x14ac:dyDescent="0.25">
      <c r="B4" s="47" t="s">
        <v>28</v>
      </c>
      <c r="C4" s="47" t="s">
        <v>29</v>
      </c>
      <c r="D4" s="47" t="s">
        <v>30</v>
      </c>
      <c r="E4" s="47" t="s">
        <v>31</v>
      </c>
      <c r="F4" s="47" t="s">
        <v>32</v>
      </c>
      <c r="G4" s="47" t="s">
        <v>33</v>
      </c>
      <c r="H4" s="47" t="s">
        <v>34</v>
      </c>
      <c r="I4" s="47" t="s">
        <v>35</v>
      </c>
      <c r="J4" s="47" t="s">
        <v>36</v>
      </c>
      <c r="K4" s="47" t="s">
        <v>37</v>
      </c>
      <c r="L4" s="43" t="s">
        <v>39</v>
      </c>
      <c r="M4" s="43" t="s">
        <v>40</v>
      </c>
      <c r="N4" s="43" t="s">
        <v>41</v>
      </c>
      <c r="O4" s="43" t="s">
        <v>42</v>
      </c>
      <c r="P4" s="43" t="s">
        <v>43</v>
      </c>
      <c r="W4"/>
      <c r="X4" s="9"/>
      <c r="Y4" s="9"/>
      <c r="Z4" s="9"/>
      <c r="AA4" s="9"/>
      <c r="AB4" s="9"/>
      <c r="AC4" s="9"/>
      <c r="AD4" s="9"/>
      <c r="AE4" s="9"/>
      <c r="AG4" s="28"/>
      <c r="AH4" s="103"/>
      <c r="AI4" s="103"/>
      <c r="AJ4" s="102"/>
    </row>
    <row r="5" spans="1:36" ht="14.45" customHeight="1" x14ac:dyDescent="0.25">
      <c r="G5" s="22" t="s">
        <v>6</v>
      </c>
      <c r="H5" s="22" t="s">
        <v>6</v>
      </c>
      <c r="I5" s="22"/>
      <c r="J5" s="22"/>
      <c r="W5"/>
      <c r="X5" s="9"/>
      <c r="Y5" s="9"/>
      <c r="Z5" s="9"/>
      <c r="AA5" s="9"/>
      <c r="AB5" s="9"/>
      <c r="AC5" s="9"/>
      <c r="AD5" s="9"/>
      <c r="AE5" s="9"/>
      <c r="AI5" s="103"/>
    </row>
    <row r="6" spans="1:36" ht="14.45" customHeight="1" x14ac:dyDescent="0.25">
      <c r="F6" s="22" t="s">
        <v>2</v>
      </c>
      <c r="G6" s="22" t="s">
        <v>7</v>
      </c>
      <c r="H6" s="22" t="s">
        <v>7</v>
      </c>
      <c r="I6" s="22" t="s">
        <v>24</v>
      </c>
      <c r="J6" s="22" t="s">
        <v>24</v>
      </c>
      <c r="M6" s="43" t="s">
        <v>19</v>
      </c>
      <c r="O6" s="43" t="s">
        <v>15</v>
      </c>
      <c r="Q6" s="32"/>
      <c r="R6" s="32" t="s">
        <v>19</v>
      </c>
      <c r="S6" s="32"/>
      <c r="T6" s="32" t="s">
        <v>15</v>
      </c>
      <c r="U6" s="32"/>
      <c r="W6"/>
      <c r="X6" s="39"/>
      <c r="Y6" s="39"/>
      <c r="Z6" s="39"/>
      <c r="AA6" s="39"/>
      <c r="AB6" s="39"/>
      <c r="AC6" s="39"/>
      <c r="AD6" s="39"/>
      <c r="AE6" s="39"/>
      <c r="AI6" s="103"/>
    </row>
    <row r="7" spans="1:36" ht="14.45" customHeight="1" x14ac:dyDescent="0.25">
      <c r="B7" s="22" t="s">
        <v>4</v>
      </c>
      <c r="C7" s="22" t="s">
        <v>0</v>
      </c>
      <c r="D7" s="22" t="s">
        <v>13</v>
      </c>
      <c r="E7" s="22" t="s">
        <v>26</v>
      </c>
      <c r="F7" s="22" t="s">
        <v>3</v>
      </c>
      <c r="G7" s="22" t="s">
        <v>5</v>
      </c>
      <c r="H7" s="22" t="s">
        <v>5</v>
      </c>
      <c r="I7" s="22" t="s">
        <v>25</v>
      </c>
      <c r="J7" s="22" t="s">
        <v>25</v>
      </c>
      <c r="K7" s="22" t="s">
        <v>10</v>
      </c>
      <c r="L7" s="43" t="s">
        <v>17</v>
      </c>
      <c r="M7" s="43" t="s">
        <v>20</v>
      </c>
      <c r="N7" s="43" t="s">
        <v>21</v>
      </c>
      <c r="O7" s="43" t="s">
        <v>22</v>
      </c>
      <c r="P7" s="43" t="s">
        <v>23</v>
      </c>
      <c r="Q7" s="32" t="s">
        <v>17</v>
      </c>
      <c r="R7" s="32" t="s">
        <v>20</v>
      </c>
      <c r="S7" s="32" t="s">
        <v>21</v>
      </c>
      <c r="T7" s="32" t="s">
        <v>22</v>
      </c>
      <c r="U7" s="32" t="s">
        <v>23</v>
      </c>
      <c r="W7"/>
      <c r="X7" s="137" t="s">
        <v>48</v>
      </c>
      <c r="Y7" s="138"/>
      <c r="Z7" s="138"/>
      <c r="AA7" s="138"/>
      <c r="AB7" s="139"/>
      <c r="AC7" s="137" t="s">
        <v>60</v>
      </c>
      <c r="AD7" s="139"/>
      <c r="AE7" s="116"/>
      <c r="AI7" s="103"/>
    </row>
    <row r="8" spans="1:36" ht="14.45" customHeight="1" x14ac:dyDescent="0.25">
      <c r="A8" s="23" t="s">
        <v>14</v>
      </c>
      <c r="B8" s="24" t="s">
        <v>5</v>
      </c>
      <c r="C8" s="24" t="s">
        <v>12</v>
      </c>
      <c r="D8" s="24" t="s">
        <v>1</v>
      </c>
      <c r="E8" s="24" t="s">
        <v>27</v>
      </c>
      <c r="F8" s="24" t="s">
        <v>8</v>
      </c>
      <c r="G8" s="24" t="s">
        <v>8</v>
      </c>
      <c r="H8" s="24" t="s">
        <v>9</v>
      </c>
      <c r="I8" s="24" t="s">
        <v>8</v>
      </c>
      <c r="J8" s="24" t="s">
        <v>9</v>
      </c>
      <c r="K8" s="24" t="s">
        <v>11</v>
      </c>
      <c r="L8" s="43" t="s">
        <v>38</v>
      </c>
      <c r="M8" s="43" t="s">
        <v>38</v>
      </c>
      <c r="N8" s="43" t="s">
        <v>38</v>
      </c>
      <c r="O8" s="43" t="s">
        <v>38</v>
      </c>
      <c r="P8" s="43" t="s">
        <v>38</v>
      </c>
      <c r="Q8" s="32" t="s">
        <v>38</v>
      </c>
      <c r="R8" s="32" t="s">
        <v>38</v>
      </c>
      <c r="S8" s="32" t="s">
        <v>38</v>
      </c>
      <c r="T8" s="32" t="s">
        <v>38</v>
      </c>
      <c r="U8" s="32" t="s">
        <v>38</v>
      </c>
      <c r="W8" s="48" t="s">
        <v>47</v>
      </c>
      <c r="X8" s="40" t="s">
        <v>61</v>
      </c>
      <c r="Y8" s="40" t="s">
        <v>65</v>
      </c>
      <c r="Z8" s="40" t="s">
        <v>62</v>
      </c>
      <c r="AA8" s="40" t="s">
        <v>63</v>
      </c>
      <c r="AB8" s="40" t="s">
        <v>67</v>
      </c>
      <c r="AC8" s="40" t="s">
        <v>66</v>
      </c>
      <c r="AD8" s="40" t="s">
        <v>68</v>
      </c>
      <c r="AE8" s="40"/>
      <c r="AF8" s="108" t="s">
        <v>72</v>
      </c>
      <c r="AI8" s="28"/>
    </row>
    <row r="9" spans="1:36" ht="14.45" customHeight="1" x14ac:dyDescent="0.25">
      <c r="A9" s="1" t="s">
        <v>77</v>
      </c>
      <c r="B9" s="26">
        <v>608873.66257239832</v>
      </c>
      <c r="C9" s="26">
        <v>2022383.4000000004</v>
      </c>
      <c r="D9" s="26">
        <v>2648179.5435182084</v>
      </c>
      <c r="E9" s="26">
        <v>0</v>
      </c>
      <c r="F9" s="26">
        <v>3515031.2043749206</v>
      </c>
      <c r="G9" s="26">
        <v>4902368.3882990992</v>
      </c>
      <c r="H9" s="26">
        <v>7086399.2818227932</v>
      </c>
      <c r="I9" s="26">
        <v>0</v>
      </c>
      <c r="J9" s="26">
        <v>0</v>
      </c>
      <c r="K9" s="26">
        <v>708639.92818227934</v>
      </c>
      <c r="L9" s="43">
        <v>2.0910268805081631</v>
      </c>
      <c r="M9" s="43">
        <v>0.79761445785886786</v>
      </c>
      <c r="N9" s="43">
        <v>1.8631278783177465</v>
      </c>
      <c r="O9" s="43">
        <v>1.5051545302151634</v>
      </c>
      <c r="P9" s="43">
        <v>2.3932796662049944</v>
      </c>
      <c r="Q9" s="34">
        <f>IF(D9&gt;0,(F9+C9+E9+I9)/D9,0)</f>
        <v>2.0910268784186181</v>
      </c>
      <c r="R9" s="34">
        <f>IFERROR(G9/(B9+C9+F9),0)</f>
        <v>0.79761445857695856</v>
      </c>
      <c r="S9" s="34">
        <f>IFERROR(G9/(B9+C9),0)</f>
        <v>1.8631278783177465</v>
      </c>
      <c r="T9" s="34">
        <f>IFERROR((G9+E9+I9)/(B9+D9),0)</f>
        <v>1.5051545302151634</v>
      </c>
      <c r="U9" s="34">
        <f>IFERROR((H9+K9+J9)/(B9+D9),0)</f>
        <v>2.3932796662420337</v>
      </c>
      <c r="W9" s="21">
        <v>17802</v>
      </c>
      <c r="X9" s="62">
        <f>IFERROR(VLOOKUP($W9,NTG_RR!$A:$N,8+COLUMN()-COLUMN($X$8),0),"")</f>
        <v>0.70000000000000007</v>
      </c>
      <c r="Y9" s="62">
        <f>IFERROR(VLOOKUP($W9,NTG_RR!$A:$N,8+COLUMN()-COLUMN($X$8),0),"")</f>
        <v>0</v>
      </c>
      <c r="Z9" s="62">
        <f>IFERROR(VLOOKUP($W9,NTG_RR!$A:$N,8+COLUMN()-COLUMN($X$8),0),"")</f>
        <v>0</v>
      </c>
      <c r="AA9" s="62">
        <f>IFERROR(VLOOKUP($W9,NTG_RR!$A:$N,8+COLUMN()-COLUMN($X$8),0),"")</f>
        <v>0</v>
      </c>
      <c r="AB9" s="62">
        <f>IFERROR(VLOOKUP($W9,NTG_RR!$A:$N,8+COLUMN()-COLUMN($X$8),0),"")</f>
        <v>0</v>
      </c>
      <c r="AC9" s="62">
        <f>IFERROR(VLOOKUP($W9,NTG_RR!$A:$N,8+COLUMN()-COLUMN($X$8),0),"")</f>
        <v>0</v>
      </c>
      <c r="AD9" s="62">
        <f>IFERROR(VLOOKUP($W9,NTG_RR!$A:$N,8+COLUMN()-COLUMN($X$8),0),"")</f>
        <v>0</v>
      </c>
      <c r="AF9" s="43" t="str">
        <f>IFERROR(VLOOKUP($W9,NTG_RR!$A:$P,8+COLUMN()-COLUMN($X$8),0),"")</f>
        <v>Yes</v>
      </c>
      <c r="AG9" s="28"/>
      <c r="AH9" s="28"/>
      <c r="AI9" s="28"/>
    </row>
    <row r="10" spans="1:36" s="28" customFormat="1" ht="14.45" customHeight="1" x14ac:dyDescent="0.25">
      <c r="A10" s="25" t="s">
        <v>79</v>
      </c>
      <c r="B10" s="27">
        <v>144437.37088714668</v>
      </c>
      <c r="C10" s="27">
        <v>536269.0900000832</v>
      </c>
      <c r="D10" s="27">
        <v>536269.0900000832</v>
      </c>
      <c r="E10" s="27">
        <v>0</v>
      </c>
      <c r="F10" s="27">
        <v>1239907.1095881006</v>
      </c>
      <c r="G10" s="27">
        <v>650170.00425055716</v>
      </c>
      <c r="H10" s="27">
        <v>784388.03516500792</v>
      </c>
      <c r="I10" s="27">
        <v>1716564.7891530122</v>
      </c>
      <c r="J10" s="27">
        <v>2043344.5869407686</v>
      </c>
      <c r="K10" s="27">
        <v>78438.80351650079</v>
      </c>
      <c r="L10" s="44">
        <v>6.5130380507526349</v>
      </c>
      <c r="M10" s="44">
        <v>0.338522029776679</v>
      </c>
      <c r="N10" s="44">
        <v>0.95514005170911465</v>
      </c>
      <c r="O10" s="44">
        <v>3.4768801669941221</v>
      </c>
      <c r="P10" s="44">
        <v>4.2693460152047189</v>
      </c>
      <c r="Q10" s="34">
        <f t="shared" ref="Q10:Q37" si="0">IF(D10&gt;0,(F10+C10+E10+I10)/D10,0)</f>
        <v>6.5130380509916277</v>
      </c>
      <c r="R10" s="34">
        <f t="shared" ref="R10:R37" si="1">IFERROR(G10/(B10+C10+F10),0)</f>
        <v>0.33852202975408913</v>
      </c>
      <c r="S10" s="34">
        <f t="shared" ref="S10:S37" si="2">IFERROR(G10/(B10+C10),0)</f>
        <v>0.95514005170911465</v>
      </c>
      <c r="T10" s="34">
        <f t="shared" ref="T10:T37" si="3">IFERROR((G10+E10+I10)/(B10+D10),0)</f>
        <v>3.4768801669941221</v>
      </c>
      <c r="U10" s="34">
        <f t="shared" ref="U10:U37" si="4">IFERROR((H10+K10+J10)/(B10+D10),0)</f>
        <v>4.269346028880622</v>
      </c>
      <c r="W10" s="21">
        <v>17808</v>
      </c>
      <c r="X10" s="62">
        <f>IFERROR(VLOOKUP($W10,NTG_RR!$A:$N,8+COLUMN()-COLUMN($X$8),0),"")</f>
        <v>1</v>
      </c>
      <c r="Y10" s="62">
        <f>IFERROR(VLOOKUP($W10,NTG_RR!$A:$N,8+COLUMN()-COLUMN($X$8),0),"")</f>
        <v>0</v>
      </c>
      <c r="Z10" s="62">
        <f>IFERROR(VLOOKUP($W10,NTG_RR!$A:$N,8+COLUMN()-COLUMN($X$8),0),"")</f>
        <v>0</v>
      </c>
      <c r="AA10" s="62">
        <f>IFERROR(VLOOKUP($W10,NTG_RR!$A:$N,8+COLUMN()-COLUMN($X$8),0),"")</f>
        <v>0</v>
      </c>
      <c r="AB10" s="62">
        <f>IFERROR(VLOOKUP($W10,NTG_RR!$A:$N,8+COLUMN()-COLUMN($X$8),0),"")</f>
        <v>0</v>
      </c>
      <c r="AC10" s="62">
        <f>IFERROR(VLOOKUP($W10,NTG_RR!$A:$N,8+COLUMN()-COLUMN($X$8),0),"")</f>
        <v>0</v>
      </c>
      <c r="AD10" s="62">
        <f>IFERROR(VLOOKUP($W10,NTG_RR!$A:$N,8+COLUMN()-COLUMN($X$8),0),"")</f>
        <v>0</v>
      </c>
      <c r="AE10" s="62"/>
      <c r="AF10" s="43" t="str">
        <f>IFERROR(VLOOKUP($W10,NTG_RR!$A:$P,8+COLUMN()-COLUMN($X$8),0),"")</f>
        <v>Yes</v>
      </c>
    </row>
    <row r="11" spans="1:36" customFormat="1" ht="14.45" customHeight="1" x14ac:dyDescent="0.25">
      <c r="A11" s="25" t="s">
        <v>97</v>
      </c>
      <c r="B11" s="27">
        <v>72218.5</v>
      </c>
      <c r="C11" s="27">
        <v>445254.82000008319</v>
      </c>
      <c r="D11" s="27">
        <v>445254.82000008319</v>
      </c>
      <c r="E11" s="27">
        <v>0</v>
      </c>
      <c r="F11" s="27">
        <v>1239907.1095881006</v>
      </c>
      <c r="G11" s="27">
        <v>650170.00425055716</v>
      </c>
      <c r="H11" s="27">
        <v>784388.03516500792</v>
      </c>
      <c r="I11" s="27">
        <v>1716564.7891530122</v>
      </c>
      <c r="J11" s="27">
        <v>2043344.5869407686</v>
      </c>
      <c r="K11" s="27">
        <v>78438.80351650079</v>
      </c>
      <c r="L11" s="44">
        <v>7.6399548434139257</v>
      </c>
      <c r="M11" s="44">
        <v>0.3699654288572744</v>
      </c>
      <c r="N11" s="44">
        <v>1.2564319340182653</v>
      </c>
      <c r="O11" s="44">
        <v>4.5736363633263046</v>
      </c>
      <c r="P11" s="44">
        <v>5.6160797165591738</v>
      </c>
      <c r="Q11" s="34">
        <f t="shared" si="0"/>
        <v>7.6399548437017719</v>
      </c>
      <c r="R11" s="34">
        <f t="shared" si="1"/>
        <v>0.36996542883029315</v>
      </c>
      <c r="S11" s="34">
        <f t="shared" si="2"/>
        <v>1.2564319340182653</v>
      </c>
      <c r="T11" s="34">
        <f t="shared" si="3"/>
        <v>4.5736363633263046</v>
      </c>
      <c r="U11" s="34">
        <f t="shared" si="4"/>
        <v>5.6160797345490394</v>
      </c>
      <c r="W11">
        <v>17808</v>
      </c>
      <c r="X11" s="62">
        <v>1</v>
      </c>
      <c r="Y11" s="62">
        <v>0</v>
      </c>
      <c r="Z11" s="62">
        <v>0</v>
      </c>
      <c r="AA11" s="62">
        <v>0</v>
      </c>
      <c r="AB11" s="62">
        <v>0</v>
      </c>
      <c r="AC11" s="62">
        <v>0</v>
      </c>
      <c r="AD11" s="62">
        <v>0</v>
      </c>
      <c r="AE11" s="62"/>
      <c r="AF11" s="43" t="s">
        <v>73</v>
      </c>
    </row>
    <row r="12" spans="1:36" s="28" customFormat="1" ht="14.45" customHeight="1" x14ac:dyDescent="0.25">
      <c r="A12" s="28" t="s">
        <v>80</v>
      </c>
      <c r="B12" s="27">
        <v>289780.11640257027</v>
      </c>
      <c r="C12" s="27">
        <v>582282.56000000006</v>
      </c>
      <c r="D12" s="27">
        <v>582282.56000000006</v>
      </c>
      <c r="E12" s="27">
        <v>0</v>
      </c>
      <c r="F12" s="27">
        <v>2615612.249386081</v>
      </c>
      <c r="G12" s="27">
        <v>2384090.6799999997</v>
      </c>
      <c r="H12" s="27">
        <v>2384090.6881469982</v>
      </c>
      <c r="I12" s="27">
        <v>0</v>
      </c>
      <c r="J12" s="27">
        <v>0</v>
      </c>
      <c r="K12" s="27">
        <v>238409.06881469983</v>
      </c>
      <c r="L12" s="44">
        <v>5.491998266271275</v>
      </c>
      <c r="M12" s="44">
        <v>0.68357594394816956</v>
      </c>
      <c r="N12" s="44">
        <v>2.7338524449123791</v>
      </c>
      <c r="O12" s="44">
        <v>2.7338524449123791</v>
      </c>
      <c r="P12" s="44">
        <v>3.0072376894036168</v>
      </c>
      <c r="Q12" s="34">
        <f t="shared" si="0"/>
        <v>5.4919982652169432</v>
      </c>
      <c r="R12" s="34">
        <f t="shared" si="1"/>
        <v>0.6835759440684962</v>
      </c>
      <c r="S12" s="34">
        <f t="shared" si="2"/>
        <v>2.7338524449123791</v>
      </c>
      <c r="T12" s="34">
        <f t="shared" si="3"/>
        <v>2.7338524449123791</v>
      </c>
      <c r="U12" s="34">
        <f t="shared" si="4"/>
        <v>3.0072376996800556</v>
      </c>
      <c r="W12" s="21">
        <v>17860</v>
      </c>
      <c r="X12" s="62">
        <f>IFERROR(VLOOKUP($W12,NTG_RR!$A:$N,8+COLUMN()-COLUMN($X$8),0),"")</f>
        <v>1</v>
      </c>
      <c r="Y12" s="62">
        <f>IFERROR(VLOOKUP($W12,NTG_RR!$A:$N,8+COLUMN()-COLUMN($X$8),0),"")</f>
        <v>0</v>
      </c>
      <c r="Z12" s="62">
        <f>IFERROR(VLOOKUP($W12,NTG_RR!$A:$N,8+COLUMN()-COLUMN($X$8),0),"")</f>
        <v>0</v>
      </c>
      <c r="AA12" s="62">
        <f>IFERROR(VLOOKUP($W12,NTG_RR!$A:$N,8+COLUMN()-COLUMN($X$8),0),"")</f>
        <v>0</v>
      </c>
      <c r="AB12" s="62">
        <f>IFERROR(VLOOKUP($W12,NTG_RR!$A:$N,8+COLUMN()-COLUMN($X$8),0),"")</f>
        <v>0</v>
      </c>
      <c r="AC12" s="62">
        <f>IFERROR(VLOOKUP($W12,NTG_RR!$A:$N,8+COLUMN()-COLUMN($X$8),0),"")</f>
        <v>0</v>
      </c>
      <c r="AD12" s="62">
        <f>IFERROR(VLOOKUP($W12,NTG_RR!$A:$N,8+COLUMN()-COLUMN($X$8),0),"")</f>
        <v>0</v>
      </c>
      <c r="AE12" s="62"/>
      <c r="AF12" s="43" t="str">
        <f>IFERROR(VLOOKUP($W12,NTG_RR!$A:$P,8+COLUMN()-COLUMN($X$8),0),"")</f>
        <v>No</v>
      </c>
    </row>
    <row r="13" spans="1:36" s="28" customFormat="1" ht="14.45" customHeight="1" x14ac:dyDescent="0.25">
      <c r="A13" s="28" t="s">
        <v>82</v>
      </c>
      <c r="B13" s="27">
        <v>50709.795602029539</v>
      </c>
      <c r="C13" s="27">
        <v>448063</v>
      </c>
      <c r="D13" s="27">
        <v>448063</v>
      </c>
      <c r="E13" s="27">
        <v>0</v>
      </c>
      <c r="F13" s="27">
        <v>1417156.7715993351</v>
      </c>
      <c r="G13" s="27">
        <v>799503.92160644941</v>
      </c>
      <c r="H13" s="27">
        <v>941926.28695436171</v>
      </c>
      <c r="I13" s="27">
        <v>0</v>
      </c>
      <c r="J13" s="27">
        <v>0</v>
      </c>
      <c r="K13" s="27">
        <v>94192.628695436171</v>
      </c>
      <c r="L13" s="44">
        <v>4.1628516171790837</v>
      </c>
      <c r="M13" s="44">
        <v>0.41729295797537275</v>
      </c>
      <c r="N13" s="44">
        <v>1.6029421184478012</v>
      </c>
      <c r="O13" s="44">
        <v>1.6029421184478012</v>
      </c>
      <c r="P13" s="44">
        <v>2.0773364135745815</v>
      </c>
      <c r="Q13" s="34">
        <f t="shared" si="0"/>
        <v>4.1628515891723596</v>
      </c>
      <c r="R13" s="34">
        <f t="shared" si="1"/>
        <v>0.41729296070851923</v>
      </c>
      <c r="S13" s="34">
        <f t="shared" si="2"/>
        <v>1.6029421184478012</v>
      </c>
      <c r="T13" s="34">
        <f t="shared" si="3"/>
        <v>1.6029421184478012</v>
      </c>
      <c r="U13" s="34">
        <f t="shared" si="4"/>
        <v>2.0773364641894312</v>
      </c>
      <c r="W13" s="21">
        <v>17857</v>
      </c>
      <c r="X13" s="62">
        <f>IFERROR(VLOOKUP($W13,NTG_RR!$A:$N,8+COLUMN()-COLUMN($X$8),0),"")</f>
        <v>0.59</v>
      </c>
      <c r="Y13" s="62">
        <f>IFERROR(VLOOKUP($W13,NTG_RR!$A:$N,8+COLUMN()-COLUMN($X$8),0),"")</f>
        <v>0</v>
      </c>
      <c r="Z13" s="62">
        <f>IFERROR(VLOOKUP($W13,NTG_RR!$A:$N,8+COLUMN()-COLUMN($X$8),0),"")</f>
        <v>0</v>
      </c>
      <c r="AA13" s="62">
        <f>IFERROR(VLOOKUP($W13,NTG_RR!$A:$N,8+COLUMN()-COLUMN($X$8),0),"")</f>
        <v>0</v>
      </c>
      <c r="AB13" s="62">
        <f>IFERROR(VLOOKUP($W13,NTG_RR!$A:$N,8+COLUMN()-COLUMN($X$8),0),"")</f>
        <v>0</v>
      </c>
      <c r="AC13" s="62">
        <f>IFERROR(VLOOKUP($W13,NTG_RR!$A:$N,8+COLUMN()-COLUMN($X$8),0),"")</f>
        <v>0</v>
      </c>
      <c r="AD13" s="62">
        <f>IFERROR(VLOOKUP($W13,NTG_RR!$A:$N,8+COLUMN()-COLUMN($X$8),0),"")</f>
        <v>0</v>
      </c>
      <c r="AE13" s="62"/>
      <c r="AF13" s="43" t="str">
        <f>IFERROR(VLOOKUP($W13,NTG_RR!$A:$P,8+COLUMN()-COLUMN($X$8),0),"")</f>
        <v>Yes</v>
      </c>
    </row>
    <row r="14" spans="1:36" s="28" customFormat="1" ht="14.45" customHeight="1" x14ac:dyDescent="0.25">
      <c r="A14" s="28" t="s">
        <v>83</v>
      </c>
      <c r="B14" s="27">
        <v>72988.955477906973</v>
      </c>
      <c r="C14" s="27">
        <v>668216.94999999995</v>
      </c>
      <c r="D14" s="27">
        <v>668216.94999999995</v>
      </c>
      <c r="E14" s="27">
        <v>0</v>
      </c>
      <c r="F14" s="27">
        <v>2454612.7442206535</v>
      </c>
      <c r="G14" s="27">
        <v>1369311.2282508973</v>
      </c>
      <c r="H14" s="27">
        <v>1902729.1589924255</v>
      </c>
      <c r="I14" s="27">
        <v>0</v>
      </c>
      <c r="J14" s="27">
        <v>0</v>
      </c>
      <c r="K14" s="27">
        <v>190272.91589924257</v>
      </c>
      <c r="L14" s="44">
        <v>4.6733769360073412</v>
      </c>
      <c r="M14" s="44">
        <v>0.42846962966868318</v>
      </c>
      <c r="N14" s="44">
        <v>1.8474100356337653</v>
      </c>
      <c r="O14" s="44">
        <v>1.8474100356337653</v>
      </c>
      <c r="P14" s="44">
        <v>2.8237795505018086</v>
      </c>
      <c r="Q14" s="34">
        <f t="shared" si="0"/>
        <v>4.6733769537283569</v>
      </c>
      <c r="R14" s="34">
        <f t="shared" si="1"/>
        <v>0.42846962808107242</v>
      </c>
      <c r="S14" s="34">
        <f t="shared" si="2"/>
        <v>1.8474100356337653</v>
      </c>
      <c r="T14" s="34">
        <f t="shared" si="3"/>
        <v>1.8474100356337653</v>
      </c>
      <c r="U14" s="34">
        <f t="shared" si="4"/>
        <v>2.8237795454991206</v>
      </c>
      <c r="W14" s="21">
        <v>17839</v>
      </c>
      <c r="X14" s="62">
        <f>IFERROR(VLOOKUP($W14,NTG_RR!$A:$N,8+COLUMN()-COLUMN($X$8),0),"")</f>
        <v>1</v>
      </c>
      <c r="Y14" s="62">
        <f>IFERROR(VLOOKUP($W14,NTG_RR!$A:$N,8+COLUMN()-COLUMN($X$8),0),"")</f>
        <v>0</v>
      </c>
      <c r="Z14" s="62">
        <f>IFERROR(VLOOKUP($W14,NTG_RR!$A:$N,8+COLUMN()-COLUMN($X$8),0),"")</f>
        <v>0</v>
      </c>
      <c r="AA14" s="62">
        <f>IFERROR(VLOOKUP($W14,NTG_RR!$A:$N,8+COLUMN()-COLUMN($X$8),0),"")</f>
        <v>0</v>
      </c>
      <c r="AB14" s="62">
        <f>IFERROR(VLOOKUP($W14,NTG_RR!$A:$N,8+COLUMN()-COLUMN($X$8),0),"")</f>
        <v>0</v>
      </c>
      <c r="AC14" s="62">
        <f>IFERROR(VLOOKUP($W14,NTG_RR!$A:$N,8+COLUMN()-COLUMN($X$8),0),"")</f>
        <v>0</v>
      </c>
      <c r="AD14" s="62">
        <f>IFERROR(VLOOKUP($W14,NTG_RR!$A:$N,8+COLUMN()-COLUMN($X$8),0),"")</f>
        <v>0</v>
      </c>
      <c r="AE14" s="62"/>
      <c r="AF14" s="43" t="str">
        <f>IFERROR(VLOOKUP($W14,NTG_RR!$A:$P,8+COLUMN()-COLUMN($X$8),0),"")</f>
        <v>No</v>
      </c>
    </row>
    <row r="15" spans="1:36" s="28" customFormat="1" ht="14.45" customHeight="1" x14ac:dyDescent="0.25">
      <c r="A15" s="28" t="s">
        <v>84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34">
        <f t="shared" si="0"/>
        <v>0</v>
      </c>
      <c r="R15" s="34">
        <f t="shared" si="1"/>
        <v>0</v>
      </c>
      <c r="S15" s="34">
        <f t="shared" si="2"/>
        <v>0</v>
      </c>
      <c r="T15" s="34">
        <f t="shared" si="3"/>
        <v>0</v>
      </c>
      <c r="U15" s="34">
        <f t="shared" si="4"/>
        <v>0</v>
      </c>
      <c r="W15" s="21">
        <v>17849</v>
      </c>
      <c r="X15" s="62">
        <f>IFERROR(VLOOKUP($W15,NTG_RR!$A:$N,8+COLUMN()-COLUMN($X$8),0),"")</f>
        <v>1</v>
      </c>
      <c r="Y15" s="62">
        <f>IFERROR(VLOOKUP($W15,NTG_RR!$A:$N,8+COLUMN()-COLUMN($X$8),0),"")</f>
        <v>0</v>
      </c>
      <c r="Z15" s="62">
        <f>IFERROR(VLOOKUP($W15,NTG_RR!$A:$N,8+COLUMN()-COLUMN($X$8),0),"")</f>
        <v>0</v>
      </c>
      <c r="AA15" s="62">
        <f>IFERROR(VLOOKUP($W15,NTG_RR!$A:$N,8+COLUMN()-COLUMN($X$8),0),"")</f>
        <v>0</v>
      </c>
      <c r="AB15" s="62">
        <f>IFERROR(VLOOKUP($W15,NTG_RR!$A:$N,8+COLUMN()-COLUMN($X$8),0),"")</f>
        <v>0</v>
      </c>
      <c r="AC15" s="62">
        <f>IFERROR(VLOOKUP($W15,NTG_RR!$A:$N,8+COLUMN()-COLUMN($X$8),0),"")</f>
        <v>0</v>
      </c>
      <c r="AD15" s="62">
        <f>IFERROR(VLOOKUP($W15,NTG_RR!$A:$N,8+COLUMN()-COLUMN($X$8),0),"")</f>
        <v>0</v>
      </c>
      <c r="AE15" s="62"/>
      <c r="AF15" s="43" t="str">
        <f>IFERROR(VLOOKUP($W15,NTG_RR!$A:$P,8+COLUMN()-COLUMN($X$8),0),"")</f>
        <v>No</v>
      </c>
    </row>
    <row r="16" spans="1:36" s="28" customFormat="1" ht="14.45" customHeight="1" x14ac:dyDescent="0.25">
      <c r="A16" s="10" t="s">
        <v>85</v>
      </c>
      <c r="B16" s="27">
        <v>1074178.5046533751</v>
      </c>
      <c r="C16" s="27">
        <v>3080834.9099999997</v>
      </c>
      <c r="D16" s="27">
        <v>7988772.7999999998</v>
      </c>
      <c r="E16" s="27">
        <v>0</v>
      </c>
      <c r="F16" s="27">
        <v>15245101.467615489</v>
      </c>
      <c r="G16" s="27">
        <v>10339736.724047672</v>
      </c>
      <c r="H16" s="27">
        <v>12768874.5414887</v>
      </c>
      <c r="I16" s="27">
        <v>0</v>
      </c>
      <c r="J16" s="27">
        <v>0</v>
      </c>
      <c r="K16" s="27">
        <v>1276887.45414887</v>
      </c>
      <c r="L16" s="44">
        <v>2.293961391099558</v>
      </c>
      <c r="M16" s="44">
        <v>0.53297296398863447</v>
      </c>
      <c r="N16" s="44">
        <v>2.4884965924737568</v>
      </c>
      <c r="O16" s="44">
        <v>1.1408796512829913</v>
      </c>
      <c r="P16" s="44">
        <v>1.5498000070270455</v>
      </c>
      <c r="Q16" s="34">
        <f t="shared" si="0"/>
        <v>2.2939613926203397</v>
      </c>
      <c r="R16" s="34">
        <f t="shared" si="1"/>
        <v>0.53297296365486413</v>
      </c>
      <c r="S16" s="34">
        <f t="shared" si="2"/>
        <v>2.4884965924737568</v>
      </c>
      <c r="T16" s="34">
        <f t="shared" si="3"/>
        <v>1.1408796512829913</v>
      </c>
      <c r="U16" s="34">
        <f t="shared" si="4"/>
        <v>1.5498000070270455</v>
      </c>
      <c r="W16" s="21">
        <v>17805</v>
      </c>
      <c r="X16" s="62">
        <f>IFERROR(VLOOKUP($W16,NTG_RR!$A:$N,8+COLUMN()-COLUMN($X$8),0),"")</f>
        <v>0.7</v>
      </c>
      <c r="Y16" s="62">
        <f>IFERROR(VLOOKUP($W16,NTG_RR!$A:$N,8+COLUMN()-COLUMN($X$8),0),"")</f>
        <v>0</v>
      </c>
      <c r="Z16" s="62">
        <f>IFERROR(VLOOKUP($W16,NTG_RR!$A:$N,8+COLUMN()-COLUMN($X$8),0),"")</f>
        <v>0</v>
      </c>
      <c r="AA16" s="62">
        <f>IFERROR(VLOOKUP($W16,NTG_RR!$A:$N,8+COLUMN()-COLUMN($X$8),0),"")</f>
        <v>0</v>
      </c>
      <c r="AB16" s="62">
        <f>IFERROR(VLOOKUP($W16,NTG_RR!$A:$N,8+COLUMN()-COLUMN($X$8),0),"")</f>
        <v>0</v>
      </c>
      <c r="AC16" s="62">
        <f>IFERROR(VLOOKUP($W16,NTG_RR!$A:$N,8+COLUMN()-COLUMN($X$8),0),"")</f>
        <v>0</v>
      </c>
      <c r="AD16" s="62">
        <f>IFERROR(VLOOKUP($W16,NTG_RR!$A:$N,8+COLUMN()-COLUMN($X$8),0),"")</f>
        <v>0</v>
      </c>
      <c r="AE16" s="62"/>
      <c r="AF16" s="43" t="str">
        <f>IFERROR(VLOOKUP($W16,NTG_RR!$A:$P,8+COLUMN()-COLUMN($X$8),0),"")</f>
        <v>Yes</v>
      </c>
    </row>
    <row r="17" spans="1:32" s="28" customFormat="1" ht="14.45" customHeight="1" x14ac:dyDescent="0.25">
      <c r="A17" s="10" t="s">
        <v>98</v>
      </c>
      <c r="B17" s="27">
        <v>1074178.5046533751</v>
      </c>
      <c r="C17" s="27">
        <v>3080834.9099999997</v>
      </c>
      <c r="D17" s="27">
        <v>7988772.7999999998</v>
      </c>
      <c r="E17" s="27">
        <v>0</v>
      </c>
      <c r="F17" s="27">
        <v>15245101.467615489</v>
      </c>
      <c r="G17" s="27">
        <v>10339736.724047672</v>
      </c>
      <c r="H17" s="27">
        <v>12768874.5414887</v>
      </c>
      <c r="I17" s="27">
        <v>0</v>
      </c>
      <c r="J17" s="27">
        <v>0</v>
      </c>
      <c r="K17" s="27">
        <v>1276887.45414887</v>
      </c>
      <c r="L17" s="44">
        <v>2.293961391099558</v>
      </c>
      <c r="M17" s="44">
        <v>0.53297296398863447</v>
      </c>
      <c r="N17" s="44">
        <v>2.4884965924737568</v>
      </c>
      <c r="O17" s="44">
        <v>1.1408796512829913</v>
      </c>
      <c r="P17" s="44">
        <v>1.5498000070270455</v>
      </c>
      <c r="Q17" s="34">
        <v>2.2939613926203397</v>
      </c>
      <c r="R17" s="34">
        <v>0.53297296365486413</v>
      </c>
      <c r="S17" s="34">
        <v>2.4884965924737568</v>
      </c>
      <c r="T17" s="34">
        <v>1.1408796512829913</v>
      </c>
      <c r="U17" s="34">
        <v>1.5498000070270455</v>
      </c>
      <c r="W17" s="21">
        <v>17805</v>
      </c>
      <c r="X17" s="62">
        <v>0.7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/>
      <c r="AF17" s="43" t="s">
        <v>73</v>
      </c>
    </row>
    <row r="18" spans="1:32" s="28" customFormat="1" ht="14.45" customHeight="1" x14ac:dyDescent="0.25">
      <c r="A18" s="25" t="s">
        <v>87</v>
      </c>
      <c r="B18" s="29">
        <v>1580208.3384052981</v>
      </c>
      <c r="C18" s="29">
        <v>3054469.3100000015</v>
      </c>
      <c r="D18" s="29">
        <v>3055474.3100000015</v>
      </c>
      <c r="E18" s="29">
        <v>0</v>
      </c>
      <c r="F18" s="29">
        <v>15312050.160573777</v>
      </c>
      <c r="G18" s="29">
        <v>11127008.760282788</v>
      </c>
      <c r="H18" s="29">
        <v>15453621.983538676</v>
      </c>
      <c r="I18" s="29">
        <v>0</v>
      </c>
      <c r="J18" s="29">
        <v>0</v>
      </c>
      <c r="K18" s="29">
        <v>1545362.1983538677</v>
      </c>
      <c r="L18" s="44">
        <v>6.0110207455728464</v>
      </c>
      <c r="M18" s="44">
        <v>0.55783629625693276</v>
      </c>
      <c r="N18" s="44">
        <v>2.4008161094248637</v>
      </c>
      <c r="O18" s="44">
        <v>2.4002956207777815</v>
      </c>
      <c r="P18" s="44">
        <v>3.6669861747653307</v>
      </c>
      <c r="Q18" s="34">
        <v>6.0110207474052597</v>
      </c>
      <c r="R18" s="34">
        <v>0.55783629610035257</v>
      </c>
      <c r="S18" s="34">
        <v>2.4008161094248637</v>
      </c>
      <c r="T18" s="34">
        <v>2.4002956207777815</v>
      </c>
      <c r="U18" s="34">
        <v>3.6669861746770542</v>
      </c>
      <c r="W18" s="21">
        <v>17817</v>
      </c>
      <c r="X18" s="62">
        <v>1</v>
      </c>
      <c r="Y18" s="62">
        <v>0</v>
      </c>
      <c r="Z18" s="62">
        <v>0</v>
      </c>
      <c r="AA18" s="62">
        <v>0</v>
      </c>
      <c r="AB18" s="62">
        <v>0</v>
      </c>
      <c r="AC18" s="62">
        <v>0</v>
      </c>
      <c r="AD18" s="62">
        <v>0</v>
      </c>
      <c r="AE18" s="62"/>
      <c r="AF18" s="43" t="s">
        <v>73</v>
      </c>
    </row>
    <row r="19" spans="1:32" s="28" customFormat="1" ht="14.45" customHeight="1" x14ac:dyDescent="0.25">
      <c r="A19" s="28" t="s">
        <v>99</v>
      </c>
      <c r="B19" s="29">
        <v>1504484.4715996403</v>
      </c>
      <c r="C19" s="29">
        <v>5006337.6800000006</v>
      </c>
      <c r="D19" s="29">
        <v>5006337.6800000006</v>
      </c>
      <c r="E19" s="29">
        <v>0</v>
      </c>
      <c r="F19" s="29">
        <v>37759603.415509179</v>
      </c>
      <c r="G19" s="29">
        <v>55139049.759978279</v>
      </c>
      <c r="H19" s="29">
        <v>94058979.689072385</v>
      </c>
      <c r="I19" s="29">
        <v>0</v>
      </c>
      <c r="J19" s="29">
        <v>0</v>
      </c>
      <c r="K19" s="29">
        <v>9405897.9689072389</v>
      </c>
      <c r="L19" s="44">
        <v>8.542360471423045</v>
      </c>
      <c r="M19" s="44">
        <v>1.245505301627039</v>
      </c>
      <c r="N19" s="44">
        <v>8.468830583312922</v>
      </c>
      <c r="O19" s="44">
        <v>8.468830583312922</v>
      </c>
      <c r="P19" s="44">
        <v>15.891215462425869</v>
      </c>
      <c r="Q19" s="34">
        <f t="shared" si="0"/>
        <v>8.5423604696815367</v>
      </c>
      <c r="R19" s="34">
        <f t="shared" si="1"/>
        <v>1.2455053018723277</v>
      </c>
      <c r="S19" s="34">
        <f t="shared" si="2"/>
        <v>8.468830583312922</v>
      </c>
      <c r="T19" s="34">
        <f t="shared" si="3"/>
        <v>8.468830583312922</v>
      </c>
      <c r="U19" s="34">
        <f t="shared" si="4"/>
        <v>15.891215463865709</v>
      </c>
      <c r="W19" s="21">
        <v>17804</v>
      </c>
      <c r="X19" s="62">
        <f>IFERROR(VLOOKUP($W19,NTG_RR!$A:$N,8+COLUMN()-COLUMN($X$8),0),"")</f>
        <v>0.79999999999999993</v>
      </c>
      <c r="Y19" s="62">
        <f>IFERROR(VLOOKUP($W19,NTG_RR!$A:$N,8+COLUMN()-COLUMN($X$8),0),"")</f>
        <v>0</v>
      </c>
      <c r="Z19" s="62">
        <f>IFERROR(VLOOKUP($W19,NTG_RR!$A:$N,8+COLUMN()-COLUMN($X$8),0),"")</f>
        <v>0</v>
      </c>
      <c r="AA19" s="62">
        <f>IFERROR(VLOOKUP($W19,NTG_RR!$A:$N,8+COLUMN()-COLUMN($X$8),0),"")</f>
        <v>0</v>
      </c>
      <c r="AB19" s="62">
        <f>IFERROR(VLOOKUP($W19,NTG_RR!$A:$N,8+COLUMN()-COLUMN($X$8),0),"")</f>
        <v>0</v>
      </c>
      <c r="AC19" s="62">
        <f>IFERROR(VLOOKUP($W19,NTG_RR!$A:$N,8+COLUMN()-COLUMN($X$8),0),"")</f>
        <v>0</v>
      </c>
      <c r="AD19" s="62">
        <f>IFERROR(VLOOKUP($W19,NTG_RR!$A:$N,8+COLUMN()-COLUMN($X$8),0),"")</f>
        <v>0</v>
      </c>
      <c r="AE19" s="62"/>
      <c r="AF19" s="43" t="str">
        <f>IFERROR(VLOOKUP($W19,NTG_RR!$A:$P,8+COLUMN()-COLUMN($X$8),0),"")</f>
        <v>Yes</v>
      </c>
    </row>
    <row r="20" spans="1:32" s="28" customFormat="1" ht="14.45" customHeight="1" x14ac:dyDescent="0.25">
      <c r="A20" s="25" t="s">
        <v>89</v>
      </c>
      <c r="B20" s="27">
        <v>209223.43103585651</v>
      </c>
      <c r="C20" s="27">
        <v>123532.74000000002</v>
      </c>
      <c r="D20" s="27">
        <v>98262.340000000011</v>
      </c>
      <c r="E20" s="27">
        <v>0</v>
      </c>
      <c r="F20" s="27">
        <v>118950.86765291991</v>
      </c>
      <c r="G20" s="27">
        <v>96034.224359103959</v>
      </c>
      <c r="H20" s="27">
        <v>150619.4761908573</v>
      </c>
      <c r="I20" s="27">
        <v>3647.5315878434326</v>
      </c>
      <c r="J20" s="27">
        <v>4430.5123032450565</v>
      </c>
      <c r="K20" s="27">
        <v>15061.947619085731</v>
      </c>
      <c r="L20" s="44">
        <v>2.5048367578213906</v>
      </c>
      <c r="M20" s="44">
        <v>0.2126029040544081</v>
      </c>
      <c r="N20" s="44">
        <v>0.28860238432289115</v>
      </c>
      <c r="O20" s="44">
        <v>0.32418331297458092</v>
      </c>
      <c r="P20" s="44">
        <v>0.55323514821552833</v>
      </c>
      <c r="Q20" s="34">
        <f t="shared" si="0"/>
        <v>2.5048369420142382</v>
      </c>
      <c r="R20" s="34">
        <f t="shared" si="1"/>
        <v>0.21260289553573017</v>
      </c>
      <c r="S20" s="34">
        <f t="shared" si="2"/>
        <v>0.28860238432289115</v>
      </c>
      <c r="T20" s="34">
        <f t="shared" si="3"/>
        <v>0.32418331297458092</v>
      </c>
      <c r="U20" s="34">
        <f t="shared" si="4"/>
        <v>0.55323514821552833</v>
      </c>
      <c r="W20" s="21">
        <v>17813</v>
      </c>
      <c r="X20" s="62">
        <f>IFERROR(VLOOKUP($W20,NTG_RR!$A:$N,8+COLUMN()-COLUMN($X$8),0),"")</f>
        <v>1</v>
      </c>
      <c r="Y20" s="62">
        <f>IFERROR(VLOOKUP($W20,NTG_RR!$A:$N,8+COLUMN()-COLUMN($X$8),0),"")</f>
        <v>0</v>
      </c>
      <c r="Z20" s="62">
        <f>IFERROR(VLOOKUP($W20,NTG_RR!$A:$N,8+COLUMN()-COLUMN($X$8),0),"")</f>
        <v>0</v>
      </c>
      <c r="AA20" s="62">
        <f>IFERROR(VLOOKUP($W20,NTG_RR!$A:$N,8+COLUMN()-COLUMN($X$8),0),"")</f>
        <v>0</v>
      </c>
      <c r="AB20" s="62">
        <f>IFERROR(VLOOKUP($W20,NTG_RR!$A:$N,8+COLUMN()-COLUMN($X$8),0),"")</f>
        <v>0</v>
      </c>
      <c r="AC20" s="62">
        <f>IFERROR(VLOOKUP($W20,NTG_RR!$A:$N,8+COLUMN()-COLUMN($X$8),0),"")</f>
        <v>0</v>
      </c>
      <c r="AD20" s="62">
        <f>IFERROR(VLOOKUP($W20,NTG_RR!$A:$N,8+COLUMN()-COLUMN($X$8),0),"")</f>
        <v>0</v>
      </c>
      <c r="AE20" s="62"/>
      <c r="AF20" s="43" t="str">
        <f>IFERROR(VLOOKUP($W20,NTG_RR!$A:$P,8+COLUMN()-COLUMN($X$8),0),"")</f>
        <v>No</v>
      </c>
    </row>
    <row r="21" spans="1:32" s="28" customFormat="1" ht="14.45" customHeight="1" x14ac:dyDescent="0.25">
      <c r="A21" s="25" t="s">
        <v>90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34">
        <f t="shared" si="0"/>
        <v>0</v>
      </c>
      <c r="R21" s="34">
        <f t="shared" si="1"/>
        <v>0</v>
      </c>
      <c r="S21" s="34">
        <f t="shared" si="2"/>
        <v>0</v>
      </c>
      <c r="T21" s="34">
        <f t="shared" si="3"/>
        <v>0</v>
      </c>
      <c r="U21" s="34">
        <f t="shared" si="4"/>
        <v>0</v>
      </c>
      <c r="W21" s="21">
        <v>17848</v>
      </c>
      <c r="X21" s="62">
        <f>IFERROR(VLOOKUP($W21,NTG_RR!$A:$N,8+COLUMN()-COLUMN($X$8),0),"")</f>
        <v>1</v>
      </c>
      <c r="Y21" s="62">
        <f>IFERROR(VLOOKUP($W21,NTG_RR!$A:$N,8+COLUMN()-COLUMN($X$8),0),"")</f>
        <v>0</v>
      </c>
      <c r="Z21" s="62">
        <f>IFERROR(VLOOKUP($W21,NTG_RR!$A:$N,8+COLUMN()-COLUMN($X$8),0),"")</f>
        <v>0</v>
      </c>
      <c r="AA21" s="62">
        <f>IFERROR(VLOOKUP($W21,NTG_RR!$A:$N,8+COLUMN()-COLUMN($X$8),0),"")</f>
        <v>0</v>
      </c>
      <c r="AB21" s="62">
        <f>IFERROR(VLOOKUP($W21,NTG_RR!$A:$N,8+COLUMN()-COLUMN($X$8),0),"")</f>
        <v>0</v>
      </c>
      <c r="AC21" s="62">
        <f>IFERROR(VLOOKUP($W21,NTG_RR!$A:$N,8+COLUMN()-COLUMN($X$8),0),"")</f>
        <v>0</v>
      </c>
      <c r="AD21" s="62">
        <f>IFERROR(VLOOKUP($W21,NTG_RR!$A:$N,8+COLUMN()-COLUMN($X$8),0),"")</f>
        <v>0</v>
      </c>
      <c r="AE21" s="62"/>
      <c r="AF21" s="43" t="str">
        <f>IFERROR(VLOOKUP($W21,NTG_RR!$A:$P,8+COLUMN()-COLUMN($X$8),0),"")</f>
        <v>No</v>
      </c>
    </row>
    <row r="22" spans="1:32" s="28" customFormat="1" ht="14.45" customHeight="1" x14ac:dyDescent="0.25">
      <c r="A22" s="25" t="s">
        <v>91</v>
      </c>
      <c r="B22" s="27">
        <v>14380.479999999996</v>
      </c>
      <c r="C22" s="27">
        <v>71146.2</v>
      </c>
      <c r="D22" s="27">
        <v>71146.2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44">
        <v>1</v>
      </c>
      <c r="M22" s="44">
        <v>0</v>
      </c>
      <c r="N22" s="44">
        <v>0</v>
      </c>
      <c r="O22" s="44">
        <v>0</v>
      </c>
      <c r="P22" s="44">
        <v>0</v>
      </c>
      <c r="Q22" s="34">
        <f t="shared" si="0"/>
        <v>1</v>
      </c>
      <c r="R22" s="34">
        <f t="shared" si="1"/>
        <v>0</v>
      </c>
      <c r="S22" s="34">
        <f t="shared" si="2"/>
        <v>0</v>
      </c>
      <c r="T22" s="34">
        <f t="shared" si="3"/>
        <v>0</v>
      </c>
      <c r="U22" s="34">
        <f t="shared" si="4"/>
        <v>0</v>
      </c>
      <c r="W22" s="21">
        <v>17838</v>
      </c>
      <c r="X22" s="62">
        <f>IFERROR(VLOOKUP($W22,NTG_RR!$A:$N,8+COLUMN()-COLUMN($X$8),0),"")</f>
        <v>1</v>
      </c>
      <c r="Y22" s="62">
        <f>IFERROR(VLOOKUP($W22,NTG_RR!$A:$N,8+COLUMN()-COLUMN($X$8),0),"")</f>
        <v>0</v>
      </c>
      <c r="Z22" s="62">
        <f>IFERROR(VLOOKUP($W22,NTG_RR!$A:$N,8+COLUMN()-COLUMN($X$8),0),"")</f>
        <v>0</v>
      </c>
      <c r="AA22" s="62">
        <f>IFERROR(VLOOKUP($W22,NTG_RR!$A:$N,8+COLUMN()-COLUMN($X$8),0),"")</f>
        <v>0</v>
      </c>
      <c r="AB22" s="62">
        <f>IFERROR(VLOOKUP($W22,NTG_RR!$A:$N,8+COLUMN()-COLUMN($X$8),0),"")</f>
        <v>0</v>
      </c>
      <c r="AC22" s="62">
        <f>IFERROR(VLOOKUP($W22,NTG_RR!$A:$N,8+COLUMN()-COLUMN($X$8),0),"")</f>
        <v>0</v>
      </c>
      <c r="AD22" s="62">
        <f>IFERROR(VLOOKUP($W22,NTG_RR!$A:$N,8+COLUMN()-COLUMN($X$8),0),"")</f>
        <v>0</v>
      </c>
      <c r="AE22" s="62"/>
      <c r="AF22" s="43" t="str">
        <f>IFERROR(VLOOKUP($W22,NTG_RR!$A:$P,8+COLUMN()-COLUMN($X$8),0),"")</f>
        <v>No</v>
      </c>
    </row>
    <row r="23" spans="1:32" s="28" customFormat="1" ht="14.45" customHeight="1" x14ac:dyDescent="0.25">
      <c r="A23" s="28" t="s">
        <v>93</v>
      </c>
      <c r="B23" s="27">
        <v>1817133.35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34">
        <f t="shared" si="0"/>
        <v>0</v>
      </c>
      <c r="R23" s="34">
        <f t="shared" si="1"/>
        <v>0</v>
      </c>
      <c r="S23" s="34">
        <f t="shared" si="2"/>
        <v>0</v>
      </c>
      <c r="T23" s="34">
        <f t="shared" si="3"/>
        <v>0</v>
      </c>
      <c r="U23" s="34">
        <f t="shared" si="4"/>
        <v>0</v>
      </c>
      <c r="W23" s="21">
        <v>17842</v>
      </c>
      <c r="X23" s="62">
        <f>IFERROR(VLOOKUP($W23,NTG_RR!$A:$N,8+COLUMN()-COLUMN($X$8),0),"")</f>
        <v>1</v>
      </c>
      <c r="Y23" s="62">
        <f>IFERROR(VLOOKUP($W23,NTG_RR!$A:$N,8+COLUMN()-COLUMN($X$8),0),"")</f>
        <v>0</v>
      </c>
      <c r="Z23" s="62">
        <f>IFERROR(VLOOKUP($W23,NTG_RR!$A:$N,8+COLUMN()-COLUMN($X$8),0),"")</f>
        <v>0</v>
      </c>
      <c r="AA23" s="62">
        <f>IFERROR(VLOOKUP($W23,NTG_RR!$A:$N,8+COLUMN()-COLUMN($X$8),0),"")</f>
        <v>0</v>
      </c>
      <c r="AB23" s="62">
        <f>IFERROR(VLOOKUP($W23,NTG_RR!$A:$N,8+COLUMN()-COLUMN($X$8),0),"")</f>
        <v>0</v>
      </c>
      <c r="AC23" s="62">
        <f>IFERROR(VLOOKUP($W23,NTG_RR!$A:$N,8+COLUMN()-COLUMN($X$8),0),"")</f>
        <v>0</v>
      </c>
      <c r="AD23" s="62">
        <f>IFERROR(VLOOKUP($W23,NTG_RR!$A:$N,8+COLUMN()-COLUMN($X$8),0),"")</f>
        <v>0</v>
      </c>
      <c r="AE23" s="62"/>
      <c r="AF23" s="43" t="str">
        <f>IFERROR(VLOOKUP($W23,NTG_RR!$A:$P,8+COLUMN()-COLUMN($X$8),0),"")</f>
        <v>No</v>
      </c>
    </row>
    <row r="24" spans="1:32" s="28" customFormat="1" ht="14.45" customHeight="1" x14ac:dyDescent="0.25">
      <c r="A24" s="120" t="s">
        <v>100</v>
      </c>
      <c r="B24" s="121">
        <f>SUM(B9:B23)</f>
        <v>8512795.4812895972</v>
      </c>
      <c r="C24" s="121">
        <f t="shared" ref="C24:K24" si="5">SUM(C9:C23)</f>
        <v>19119625.570000164</v>
      </c>
      <c r="D24" s="121">
        <f t="shared" si="5"/>
        <v>29537032.093518376</v>
      </c>
      <c r="E24" s="121">
        <f t="shared" si="5"/>
        <v>0</v>
      </c>
      <c r="F24" s="121">
        <f t="shared" si="5"/>
        <v>96163034.567724049</v>
      </c>
      <c r="G24" s="121">
        <f t="shared" si="5"/>
        <v>97797180.41937308</v>
      </c>
      <c r="H24" s="121">
        <f t="shared" si="5"/>
        <v>149084891.71802592</v>
      </c>
      <c r="I24" s="121">
        <f t="shared" si="5"/>
        <v>3436777.1098938677</v>
      </c>
      <c r="J24" s="121">
        <f t="shared" si="5"/>
        <v>4091119.6861847825</v>
      </c>
      <c r="K24" s="121">
        <f t="shared" si="5"/>
        <v>14908489.171802593</v>
      </c>
      <c r="L24" s="44"/>
      <c r="M24" s="44"/>
      <c r="N24" s="44"/>
      <c r="O24" s="44"/>
      <c r="P24" s="44"/>
      <c r="Q24" s="34">
        <f t="shared" si="0"/>
        <v>4.0193421218399923</v>
      </c>
      <c r="R24" s="34">
        <f t="shared" si="1"/>
        <v>0.78999006813584804</v>
      </c>
      <c r="S24" s="34">
        <f t="shared" si="2"/>
        <v>3.5392186677326394</v>
      </c>
      <c r="T24" s="34">
        <f t="shared" si="3"/>
        <v>2.6605628456590411</v>
      </c>
      <c r="U24" s="34">
        <f t="shared" si="4"/>
        <v>4.4174838964920484</v>
      </c>
      <c r="W24" s="21"/>
      <c r="X24" s="62" t="str">
        <f>IFERROR(VLOOKUP($W24,NTG_RR!$A:$N,8+COLUMN()-COLUMN($X$8),0),"")</f>
        <v/>
      </c>
      <c r="Y24" s="62" t="str">
        <f>IFERROR(VLOOKUP($W24,NTG_RR!$A:$N,8+COLUMN()-COLUMN($X$8),0),"")</f>
        <v/>
      </c>
      <c r="Z24" s="62" t="str">
        <f>IFERROR(VLOOKUP($W24,NTG_RR!$A:$N,8+COLUMN()-COLUMN($X$8),0),"")</f>
        <v/>
      </c>
      <c r="AA24" s="62" t="str">
        <f>IFERROR(VLOOKUP($W24,NTG_RR!$A:$N,8+COLUMN()-COLUMN($X$8),0),"")</f>
        <v/>
      </c>
      <c r="AB24" s="62" t="str">
        <f>IFERROR(VLOOKUP($W24,NTG_RR!$A:$N,8+COLUMN()-COLUMN($X$8),0),"")</f>
        <v/>
      </c>
      <c r="AC24" s="62" t="str">
        <f>IFERROR(VLOOKUP($W24,NTG_RR!$A:$N,8+COLUMN()-COLUMN($X$8),0),"")</f>
        <v/>
      </c>
      <c r="AD24" s="62" t="str">
        <f>IFERROR(VLOOKUP($W24,NTG_RR!$A:$N,8+COLUMN()-COLUMN($X$8),0),"")</f>
        <v/>
      </c>
      <c r="AE24" s="62"/>
      <c r="AF24" s="43" t="str">
        <f>IFERROR(VLOOKUP($W24,NTG_RR!$A:$P,8+COLUMN()-COLUMN($X$8),0),"")</f>
        <v/>
      </c>
    </row>
    <row r="25" spans="1:32" s="28" customFormat="1" ht="14.45" customHeight="1" x14ac:dyDescent="0.25">
      <c r="A25" s="25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44"/>
      <c r="M25" s="44"/>
      <c r="N25" s="44"/>
      <c r="O25" s="44"/>
      <c r="P25" s="44"/>
      <c r="Q25" s="34">
        <f t="shared" si="0"/>
        <v>0</v>
      </c>
      <c r="R25" s="34">
        <f t="shared" si="1"/>
        <v>0</v>
      </c>
      <c r="S25" s="34">
        <f t="shared" si="2"/>
        <v>0</v>
      </c>
      <c r="T25" s="34">
        <f t="shared" si="3"/>
        <v>0</v>
      </c>
      <c r="U25" s="34">
        <f t="shared" si="4"/>
        <v>0</v>
      </c>
      <c r="W25" s="21"/>
      <c r="X25" s="62" t="str">
        <f>IFERROR(VLOOKUP($W25,NTG_RR!$A:$N,8+COLUMN()-COLUMN($X$8),0),"")</f>
        <v/>
      </c>
      <c r="Y25" s="62" t="str">
        <f>IFERROR(VLOOKUP($W25,NTG_RR!$A:$N,8+COLUMN()-COLUMN($X$8),0),"")</f>
        <v/>
      </c>
      <c r="Z25" s="62" t="str">
        <f>IFERROR(VLOOKUP($W25,NTG_RR!$A:$N,8+COLUMN()-COLUMN($X$8),0),"")</f>
        <v/>
      </c>
      <c r="AA25" s="62" t="str">
        <f>IFERROR(VLOOKUP($W25,NTG_RR!$A:$N,8+COLUMN()-COLUMN($X$8),0),"")</f>
        <v/>
      </c>
      <c r="AB25" s="62" t="str">
        <f>IFERROR(VLOOKUP($W25,NTG_RR!$A:$N,8+COLUMN()-COLUMN($X$8),0),"")</f>
        <v/>
      </c>
      <c r="AC25" s="62" t="str">
        <f>IFERROR(VLOOKUP($W25,NTG_RR!$A:$N,8+COLUMN()-COLUMN($X$8),0),"")</f>
        <v/>
      </c>
      <c r="AD25" s="62" t="str">
        <f>IFERROR(VLOOKUP($W25,NTG_RR!$A:$N,8+COLUMN()-COLUMN($X$8),0),"")</f>
        <v/>
      </c>
      <c r="AE25" s="62"/>
      <c r="AF25" s="43" t="str">
        <f>IFERROR(VLOOKUP($W25,NTG_RR!$A:$P,8+COLUMN()-COLUMN($X$8),0),"")</f>
        <v/>
      </c>
    </row>
    <row r="26" spans="1:32" s="28" customFormat="1" ht="14.45" customHeight="1" x14ac:dyDescent="0.25">
      <c r="A26" s="25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44"/>
      <c r="M26" s="44"/>
      <c r="N26" s="44"/>
      <c r="O26" s="44"/>
      <c r="P26" s="44"/>
      <c r="Q26" s="34">
        <f t="shared" si="0"/>
        <v>0</v>
      </c>
      <c r="R26" s="34">
        <f t="shared" si="1"/>
        <v>0</v>
      </c>
      <c r="S26" s="34">
        <f t="shared" si="2"/>
        <v>0</v>
      </c>
      <c r="T26" s="34">
        <f t="shared" si="3"/>
        <v>0</v>
      </c>
      <c r="U26" s="34">
        <f t="shared" si="4"/>
        <v>0</v>
      </c>
      <c r="W26" s="21"/>
      <c r="X26" s="62" t="str">
        <f>IFERROR(VLOOKUP($W26,NTG_RR!$A:$N,8+COLUMN()-COLUMN($X$8),0),"")</f>
        <v/>
      </c>
      <c r="Y26" s="62" t="str">
        <f>IFERROR(VLOOKUP($W26,NTG_RR!$A:$N,8+COLUMN()-COLUMN($X$8),0),"")</f>
        <v/>
      </c>
      <c r="Z26" s="62" t="str">
        <f>IFERROR(VLOOKUP($W26,NTG_RR!$A:$N,8+COLUMN()-COLUMN($X$8),0),"")</f>
        <v/>
      </c>
      <c r="AA26" s="62" t="str">
        <f>IFERROR(VLOOKUP($W26,NTG_RR!$A:$N,8+COLUMN()-COLUMN($X$8),0),"")</f>
        <v/>
      </c>
      <c r="AB26" s="62" t="str">
        <f>IFERROR(VLOOKUP($W26,NTG_RR!$A:$N,8+COLUMN()-COLUMN($X$8),0),"")</f>
        <v/>
      </c>
      <c r="AC26" s="62" t="str">
        <f>IFERROR(VLOOKUP($W26,NTG_RR!$A:$N,8+COLUMN()-COLUMN($X$8),0),"")</f>
        <v/>
      </c>
      <c r="AD26" s="62" t="str">
        <f>IFERROR(VLOOKUP($W26,NTG_RR!$A:$N,8+COLUMN()-COLUMN($X$8),0),"")</f>
        <v/>
      </c>
      <c r="AE26" s="62"/>
      <c r="AF26" s="43" t="str">
        <f>IFERROR(VLOOKUP($W26,NTG_RR!$A:$P,8+COLUMN()-COLUMN($X$8),0),"")</f>
        <v/>
      </c>
    </row>
    <row r="27" spans="1:32" s="28" customFormat="1" ht="14.45" customHeight="1" x14ac:dyDescent="0.25">
      <c r="A27" t="s">
        <v>101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44"/>
      <c r="M27" s="44"/>
      <c r="N27" s="44"/>
      <c r="O27" s="44"/>
      <c r="P27" s="44"/>
      <c r="Q27" s="34">
        <f t="shared" si="0"/>
        <v>0</v>
      </c>
      <c r="R27" s="34">
        <f t="shared" si="1"/>
        <v>0</v>
      </c>
      <c r="S27" s="34">
        <f t="shared" si="2"/>
        <v>0</v>
      </c>
      <c r="T27" s="34">
        <f t="shared" si="3"/>
        <v>0</v>
      </c>
      <c r="U27" s="34">
        <f t="shared" si="4"/>
        <v>0</v>
      </c>
      <c r="W27" s="21"/>
      <c r="X27" s="62" t="str">
        <f>IFERROR(VLOOKUP($W27,NTG_RR!$A:$N,8+COLUMN()-COLUMN($X$8),0),"")</f>
        <v/>
      </c>
      <c r="Y27" s="62" t="str">
        <f>IFERROR(VLOOKUP($W27,NTG_RR!$A:$N,8+COLUMN()-COLUMN($X$8),0),"")</f>
        <v/>
      </c>
      <c r="Z27" s="62" t="str">
        <f>IFERROR(VLOOKUP($W27,NTG_RR!$A:$N,8+COLUMN()-COLUMN($X$8),0),"")</f>
        <v/>
      </c>
      <c r="AA27" s="62" t="str">
        <f>IFERROR(VLOOKUP($W27,NTG_RR!$A:$N,8+COLUMN()-COLUMN($X$8),0),"")</f>
        <v/>
      </c>
      <c r="AB27" s="62" t="str">
        <f>IFERROR(VLOOKUP($W27,NTG_RR!$A:$N,8+COLUMN()-COLUMN($X$8),0),"")</f>
        <v/>
      </c>
      <c r="AC27" s="62" t="str">
        <f>IFERROR(VLOOKUP($W27,NTG_RR!$A:$N,8+COLUMN()-COLUMN($X$8),0),"")</f>
        <v/>
      </c>
      <c r="AD27" s="62" t="str">
        <f>IFERROR(VLOOKUP($W27,NTG_RR!$A:$N,8+COLUMN()-COLUMN($X$8),0),"")</f>
        <v/>
      </c>
      <c r="AE27" s="62"/>
      <c r="AF27" s="43" t="str">
        <f>IFERROR(VLOOKUP($W27,NTG_RR!$A:$P,8+COLUMN()-COLUMN($X$8),0),"")</f>
        <v/>
      </c>
    </row>
    <row r="28" spans="1:32" s="28" customFormat="1" ht="14.45" customHeight="1" x14ac:dyDescent="0.25">
      <c r="A28" t="s">
        <v>102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44"/>
      <c r="M28" s="44"/>
      <c r="N28" s="44"/>
      <c r="O28" s="44"/>
      <c r="P28" s="44"/>
      <c r="Q28" s="34">
        <f t="shared" si="0"/>
        <v>0</v>
      </c>
      <c r="R28" s="34">
        <f t="shared" si="1"/>
        <v>0</v>
      </c>
      <c r="S28" s="34">
        <f t="shared" si="2"/>
        <v>0</v>
      </c>
      <c r="T28" s="34">
        <f t="shared" si="3"/>
        <v>0</v>
      </c>
      <c r="U28" s="34">
        <f t="shared" si="4"/>
        <v>0</v>
      </c>
      <c r="W28" s="21"/>
      <c r="X28" s="62" t="str">
        <f>IFERROR(VLOOKUP($W28,NTG_RR!$A:$N,8+COLUMN()-COLUMN($X$8),0),"")</f>
        <v/>
      </c>
      <c r="Y28" s="62" t="str">
        <f>IFERROR(VLOOKUP($W28,NTG_RR!$A:$N,8+COLUMN()-COLUMN($X$8),0),"")</f>
        <v/>
      </c>
      <c r="Z28" s="62" t="str">
        <f>IFERROR(VLOOKUP($W28,NTG_RR!$A:$N,8+COLUMN()-COLUMN($X$8),0),"")</f>
        <v/>
      </c>
      <c r="AA28" s="62" t="str">
        <f>IFERROR(VLOOKUP($W28,NTG_RR!$A:$N,8+COLUMN()-COLUMN($X$8),0),"")</f>
        <v/>
      </c>
      <c r="AB28" s="62" t="str">
        <f>IFERROR(VLOOKUP($W28,NTG_RR!$A:$N,8+COLUMN()-COLUMN($X$8),0),"")</f>
        <v/>
      </c>
      <c r="AC28" s="62" t="str">
        <f>IFERROR(VLOOKUP($W28,NTG_RR!$A:$N,8+COLUMN()-COLUMN($X$8),0),"")</f>
        <v/>
      </c>
      <c r="AD28" s="62" t="str">
        <f>IFERROR(VLOOKUP($W28,NTG_RR!$A:$N,8+COLUMN()-COLUMN($X$8),0),"")</f>
        <v/>
      </c>
      <c r="AE28" s="62"/>
      <c r="AF28" s="43" t="str">
        <f>IFERROR(VLOOKUP($W28,NTG_RR!$A:$P,8+COLUMN()-COLUMN($X$8),0),"")</f>
        <v/>
      </c>
    </row>
    <row r="29" spans="1:32" s="28" customFormat="1" ht="14.45" customHeight="1" x14ac:dyDescent="0.25">
      <c r="A29" t="s">
        <v>114</v>
      </c>
      <c r="L29" s="44"/>
      <c r="M29" s="44"/>
      <c r="N29" s="44"/>
      <c r="O29" s="44"/>
      <c r="P29" s="44"/>
      <c r="Q29" s="34">
        <f t="shared" si="0"/>
        <v>0</v>
      </c>
      <c r="R29" s="34">
        <f t="shared" si="1"/>
        <v>0</v>
      </c>
      <c r="S29" s="34">
        <f t="shared" si="2"/>
        <v>0</v>
      </c>
      <c r="T29" s="34">
        <f t="shared" si="3"/>
        <v>0</v>
      </c>
      <c r="U29" s="34">
        <f t="shared" si="4"/>
        <v>0</v>
      </c>
      <c r="W29" s="21"/>
      <c r="X29" s="62" t="str">
        <f>IFERROR(VLOOKUP($W29,NTG_RR!$A:$N,8+COLUMN()-COLUMN($X$8),0),"")</f>
        <v/>
      </c>
      <c r="Y29" s="62" t="str">
        <f>IFERROR(VLOOKUP($W29,NTG_RR!$A:$N,8+COLUMN()-COLUMN($X$8),0),"")</f>
        <v/>
      </c>
      <c r="Z29" s="62" t="str">
        <f>IFERROR(VLOOKUP($W29,NTG_RR!$A:$N,8+COLUMN()-COLUMN($X$8),0),"")</f>
        <v/>
      </c>
      <c r="AA29" s="62" t="str">
        <f>IFERROR(VLOOKUP($W29,NTG_RR!$A:$N,8+COLUMN()-COLUMN($X$8),0),"")</f>
        <v/>
      </c>
      <c r="AB29" s="62" t="str">
        <f>IFERROR(VLOOKUP($W29,NTG_RR!$A:$N,8+COLUMN()-COLUMN($X$8),0),"")</f>
        <v/>
      </c>
      <c r="AC29" s="62" t="str">
        <f>IFERROR(VLOOKUP($W29,NTG_RR!$A:$N,8+COLUMN()-COLUMN($X$8),0),"")</f>
        <v/>
      </c>
      <c r="AD29" s="62" t="str">
        <f>IFERROR(VLOOKUP($W29,NTG_RR!$A:$N,8+COLUMN()-COLUMN($X$8),0),"")</f>
        <v/>
      </c>
      <c r="AE29" s="62"/>
      <c r="AF29" s="43" t="str">
        <f>IFERROR(VLOOKUP($W29,NTG_RR!$A:$P,8+COLUMN()-COLUMN($X$8),0),"")</f>
        <v/>
      </c>
    </row>
    <row r="30" spans="1:32" s="28" customFormat="1" ht="14.45" customHeight="1" x14ac:dyDescent="0.25">
      <c r="A30" t="s">
        <v>104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44"/>
      <c r="M30" s="44"/>
      <c r="N30" s="44"/>
      <c r="O30" s="44"/>
      <c r="P30" s="44"/>
      <c r="Q30" s="34">
        <f t="shared" si="0"/>
        <v>0</v>
      </c>
      <c r="R30" s="34">
        <f t="shared" si="1"/>
        <v>0</v>
      </c>
      <c r="S30" s="34">
        <f t="shared" si="2"/>
        <v>0</v>
      </c>
      <c r="T30" s="34">
        <f t="shared" si="3"/>
        <v>0</v>
      </c>
      <c r="U30" s="34">
        <f t="shared" si="4"/>
        <v>0</v>
      </c>
      <c r="W30" s="21"/>
      <c r="X30" s="62" t="str">
        <f>IFERROR(VLOOKUP($W30,NTG_RR!$A:$N,8+COLUMN()-COLUMN($X$8),0),"")</f>
        <v/>
      </c>
      <c r="Y30" s="62" t="str">
        <f>IFERROR(VLOOKUP($W30,NTG_RR!$A:$N,8+COLUMN()-COLUMN($X$8),0),"")</f>
        <v/>
      </c>
      <c r="Z30" s="62" t="str">
        <f>IFERROR(VLOOKUP($W30,NTG_RR!$A:$N,8+COLUMN()-COLUMN($X$8),0),"")</f>
        <v/>
      </c>
      <c r="AA30" s="62" t="str">
        <f>IFERROR(VLOOKUP($W30,NTG_RR!$A:$N,8+COLUMN()-COLUMN($X$8),0),"")</f>
        <v/>
      </c>
      <c r="AB30" s="62" t="str">
        <f>IFERROR(VLOOKUP($W30,NTG_RR!$A:$N,8+COLUMN()-COLUMN($X$8),0),"")</f>
        <v/>
      </c>
      <c r="AC30" s="62" t="str">
        <f>IFERROR(VLOOKUP($W30,NTG_RR!$A:$N,8+COLUMN()-COLUMN($X$8),0),"")</f>
        <v/>
      </c>
      <c r="AD30" s="62" t="str">
        <f>IFERROR(VLOOKUP($W30,NTG_RR!$A:$N,8+COLUMN()-COLUMN($X$8),0),"")</f>
        <v/>
      </c>
      <c r="AE30" s="62"/>
      <c r="AF30" s="43" t="str">
        <f>IFERROR(VLOOKUP($W30,NTG_RR!$A:$P,8+COLUMN()-COLUMN($X$8),0),"")</f>
        <v/>
      </c>
    </row>
    <row r="31" spans="1:32" ht="14.45" customHeight="1" x14ac:dyDescent="0.25">
      <c r="A31" t="s">
        <v>106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Q31" s="34">
        <f t="shared" si="0"/>
        <v>0</v>
      </c>
      <c r="R31" s="34">
        <f t="shared" si="1"/>
        <v>0</v>
      </c>
      <c r="S31" s="34">
        <f t="shared" si="2"/>
        <v>0</v>
      </c>
      <c r="T31" s="34">
        <f t="shared" si="3"/>
        <v>0</v>
      </c>
      <c r="U31" s="34">
        <f t="shared" si="4"/>
        <v>0</v>
      </c>
      <c r="X31" s="62" t="str">
        <f>IFERROR(VLOOKUP($W31,NTG_RR!$A:$N,8+COLUMN()-COLUMN($X$8),0),"")</f>
        <v/>
      </c>
      <c r="Y31" s="62" t="str">
        <f>IFERROR(VLOOKUP($W31,NTG_RR!$A:$N,8+COLUMN()-COLUMN($X$8),0),"")</f>
        <v/>
      </c>
      <c r="Z31" s="62" t="str">
        <f>IFERROR(VLOOKUP($W31,NTG_RR!$A:$N,8+COLUMN()-COLUMN($X$8),0),"")</f>
        <v/>
      </c>
      <c r="AA31" s="62" t="str">
        <f>IFERROR(VLOOKUP($W31,NTG_RR!$A:$N,8+COLUMN()-COLUMN($X$8),0),"")</f>
        <v/>
      </c>
      <c r="AB31" s="62" t="str">
        <f>IFERROR(VLOOKUP($W31,NTG_RR!$A:$N,8+COLUMN()-COLUMN($X$8),0),"")</f>
        <v/>
      </c>
      <c r="AC31" s="62" t="str">
        <f>IFERROR(VLOOKUP($W31,NTG_RR!$A:$N,8+COLUMN()-COLUMN($X$8),0),"")</f>
        <v/>
      </c>
      <c r="AD31" s="62" t="str">
        <f>IFERROR(VLOOKUP($W31,NTG_RR!$A:$N,8+COLUMN()-COLUMN($X$8),0),"")</f>
        <v/>
      </c>
      <c r="AF31" s="43" t="str">
        <f>IFERROR(VLOOKUP($W31,NTG_RR!$A:$P,8+COLUMN()-COLUMN($X$8),0),"")</f>
        <v/>
      </c>
    </row>
    <row r="32" spans="1:32" ht="14.45" customHeight="1" x14ac:dyDescent="0.25">
      <c r="A32" t="s">
        <v>107</v>
      </c>
      <c r="B32" s="28"/>
      <c r="C32" s="28"/>
      <c r="D32" s="28"/>
      <c r="E32" s="28"/>
      <c r="F32" s="28"/>
      <c r="G32" s="12"/>
      <c r="H32" s="12"/>
      <c r="I32" s="12"/>
      <c r="J32" s="12"/>
      <c r="K32" s="28"/>
      <c r="Q32" s="34">
        <f t="shared" si="0"/>
        <v>0</v>
      </c>
      <c r="R32" s="34">
        <f t="shared" si="1"/>
        <v>0</v>
      </c>
      <c r="S32" s="34">
        <f t="shared" si="2"/>
        <v>0</v>
      </c>
      <c r="T32" s="34">
        <f t="shared" si="3"/>
        <v>0</v>
      </c>
      <c r="U32" s="34">
        <f t="shared" si="4"/>
        <v>0</v>
      </c>
      <c r="X32" s="62" t="str">
        <f>IFERROR(VLOOKUP($W32,NTG_RR!$A:$N,8+COLUMN()-COLUMN($X$8),0),"")</f>
        <v/>
      </c>
      <c r="Y32" s="62" t="str">
        <f>IFERROR(VLOOKUP($W32,NTG_RR!$A:$N,8+COLUMN()-COLUMN($X$8),0),"")</f>
        <v/>
      </c>
      <c r="Z32" s="62" t="str">
        <f>IFERROR(VLOOKUP($W32,NTG_RR!$A:$N,8+COLUMN()-COLUMN($X$8),0),"")</f>
        <v/>
      </c>
      <c r="AA32" s="62" t="str">
        <f>IFERROR(VLOOKUP($W32,NTG_RR!$A:$N,8+COLUMN()-COLUMN($X$8),0),"")</f>
        <v/>
      </c>
      <c r="AB32" s="62" t="str">
        <f>IFERROR(VLOOKUP($W32,NTG_RR!$A:$N,8+COLUMN()-COLUMN($X$8),0),"")</f>
        <v/>
      </c>
      <c r="AC32" s="62" t="str">
        <f>IFERROR(VLOOKUP($W32,NTG_RR!$A:$N,8+COLUMN()-COLUMN($X$8),0),"")</f>
        <v/>
      </c>
      <c r="AD32" s="62" t="str">
        <f>IFERROR(VLOOKUP($W32,NTG_RR!$A:$N,8+COLUMN()-COLUMN($X$8),0),"")</f>
        <v/>
      </c>
      <c r="AF32" s="43" t="str">
        <f>IFERROR(VLOOKUP($W32,NTG_RR!$A:$P,8+COLUMN()-COLUMN($X$8),0),"")</f>
        <v/>
      </c>
    </row>
    <row r="33" spans="1:32" ht="14.45" customHeight="1" x14ac:dyDescent="0.25">
      <c r="A33" t="s">
        <v>108</v>
      </c>
      <c r="B33" s="28"/>
      <c r="C33" s="28"/>
      <c r="D33" s="28"/>
      <c r="E33" s="28"/>
      <c r="F33" s="12"/>
      <c r="G33" s="12"/>
      <c r="H33" s="12"/>
      <c r="I33" s="12"/>
      <c r="J33" s="12"/>
      <c r="K33" s="28"/>
      <c r="Q33" s="34">
        <f t="shared" si="0"/>
        <v>0</v>
      </c>
      <c r="R33" s="34">
        <f t="shared" si="1"/>
        <v>0</v>
      </c>
      <c r="S33" s="34">
        <f t="shared" si="2"/>
        <v>0</v>
      </c>
      <c r="T33" s="34">
        <f t="shared" si="3"/>
        <v>0</v>
      </c>
      <c r="U33" s="34">
        <f t="shared" si="4"/>
        <v>0</v>
      </c>
      <c r="X33" s="62" t="str">
        <f>IFERROR(VLOOKUP($W33,NTG_RR!$A:$N,8+COLUMN()-COLUMN($X$8),0),"")</f>
        <v/>
      </c>
      <c r="Y33" s="62" t="str">
        <f>IFERROR(VLOOKUP($W33,NTG_RR!$A:$N,8+COLUMN()-COLUMN($X$8),0),"")</f>
        <v/>
      </c>
      <c r="Z33" s="62" t="str">
        <f>IFERROR(VLOOKUP($W33,NTG_RR!$A:$N,8+COLUMN()-COLUMN($X$8),0),"")</f>
        <v/>
      </c>
      <c r="AA33" s="62" t="str">
        <f>IFERROR(VLOOKUP($W33,NTG_RR!$A:$N,8+COLUMN()-COLUMN($X$8),0),"")</f>
        <v/>
      </c>
      <c r="AB33" s="62" t="str">
        <f>IFERROR(VLOOKUP($W33,NTG_RR!$A:$N,8+COLUMN()-COLUMN($X$8),0),"")</f>
        <v/>
      </c>
      <c r="AC33" s="62" t="str">
        <f>IFERROR(VLOOKUP($W33,NTG_RR!$A:$N,8+COLUMN()-COLUMN($X$8),0),"")</f>
        <v/>
      </c>
      <c r="AD33" s="62" t="str">
        <f>IFERROR(VLOOKUP($W33,NTG_RR!$A:$N,8+COLUMN()-COLUMN($X$8),0),"")</f>
        <v/>
      </c>
      <c r="AF33" s="43" t="str">
        <f>IFERROR(VLOOKUP($W33,NTG_RR!$A:$P,8+COLUMN()-COLUMN($X$8),0),"")</f>
        <v/>
      </c>
    </row>
    <row r="34" spans="1:32" ht="14.45" customHeight="1" x14ac:dyDescent="0.25">
      <c r="A34" t="s">
        <v>109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Q34" s="34">
        <f t="shared" si="0"/>
        <v>0</v>
      </c>
      <c r="R34" s="34">
        <f t="shared" si="1"/>
        <v>0</v>
      </c>
      <c r="S34" s="34">
        <f t="shared" si="2"/>
        <v>0</v>
      </c>
      <c r="T34" s="34">
        <f t="shared" si="3"/>
        <v>0</v>
      </c>
      <c r="U34" s="34">
        <f t="shared" si="4"/>
        <v>0</v>
      </c>
      <c r="X34" s="62" t="str">
        <f>IFERROR(VLOOKUP($W34,NTG_RR!$A:$N,8+COLUMN()-COLUMN($X$8),0),"")</f>
        <v/>
      </c>
      <c r="Y34" s="62" t="str">
        <f>IFERROR(VLOOKUP($W34,NTG_RR!$A:$N,8+COLUMN()-COLUMN($X$8),0),"")</f>
        <v/>
      </c>
      <c r="Z34" s="62" t="str">
        <f>IFERROR(VLOOKUP($W34,NTG_RR!$A:$N,8+COLUMN()-COLUMN($X$8),0),"")</f>
        <v/>
      </c>
      <c r="AA34" s="62" t="str">
        <f>IFERROR(VLOOKUP($W34,NTG_RR!$A:$N,8+COLUMN()-COLUMN($X$8),0),"")</f>
        <v/>
      </c>
      <c r="AB34" s="62" t="str">
        <f>IFERROR(VLOOKUP($W34,NTG_RR!$A:$N,8+COLUMN()-COLUMN($X$8),0),"")</f>
        <v/>
      </c>
      <c r="AC34" s="62" t="str">
        <f>IFERROR(VLOOKUP($W34,NTG_RR!$A:$N,8+COLUMN()-COLUMN($X$8),0),"")</f>
        <v/>
      </c>
      <c r="AD34" s="62" t="str">
        <f>IFERROR(VLOOKUP($W34,NTG_RR!$A:$N,8+COLUMN()-COLUMN($X$8),0),"")</f>
        <v/>
      </c>
      <c r="AF34" s="43" t="str">
        <f>IFERROR(VLOOKUP($W34,NTG_RR!$A:$P,8+COLUMN()-COLUMN($X$8),0),"")</f>
        <v/>
      </c>
    </row>
    <row r="35" spans="1:32" ht="14.45" customHeight="1" x14ac:dyDescent="0.25">
      <c r="A35" t="s">
        <v>110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Q35" s="34">
        <f t="shared" si="0"/>
        <v>0</v>
      </c>
      <c r="R35" s="34">
        <f t="shared" si="1"/>
        <v>0</v>
      </c>
      <c r="S35" s="34">
        <f t="shared" si="2"/>
        <v>0</v>
      </c>
      <c r="T35" s="34">
        <f t="shared" si="3"/>
        <v>0</v>
      </c>
      <c r="U35" s="34">
        <f t="shared" si="4"/>
        <v>0</v>
      </c>
      <c r="X35" s="62" t="str">
        <f>IFERROR(VLOOKUP($W35,NTG_RR!$A:$N,8+COLUMN()-COLUMN($X$8),0),"")</f>
        <v/>
      </c>
      <c r="Y35" s="62" t="str">
        <f>IFERROR(VLOOKUP($W35,NTG_RR!$A:$N,8+COLUMN()-COLUMN($X$8),0),"")</f>
        <v/>
      </c>
      <c r="Z35" s="62" t="str">
        <f>IFERROR(VLOOKUP($W35,NTG_RR!$A:$N,8+COLUMN()-COLUMN($X$8),0),"")</f>
        <v/>
      </c>
      <c r="AA35" s="62" t="str">
        <f>IFERROR(VLOOKUP($W35,NTG_RR!$A:$N,8+COLUMN()-COLUMN($X$8),0),"")</f>
        <v/>
      </c>
      <c r="AB35" s="62" t="str">
        <f>IFERROR(VLOOKUP($W35,NTG_RR!$A:$N,8+COLUMN()-COLUMN($X$8),0),"")</f>
        <v/>
      </c>
      <c r="AC35" s="62" t="str">
        <f>IFERROR(VLOOKUP($W35,NTG_RR!$A:$N,8+COLUMN()-COLUMN($X$8),0),"")</f>
        <v/>
      </c>
      <c r="AD35" s="62" t="str">
        <f>IFERROR(VLOOKUP($W35,NTG_RR!$A:$N,8+COLUMN()-COLUMN($X$8),0),"")</f>
        <v/>
      </c>
      <c r="AF35" s="43" t="str">
        <f>IFERROR(VLOOKUP($W35,NTG_RR!$A:$P,8+COLUMN()-COLUMN($X$8),0),"")</f>
        <v/>
      </c>
    </row>
    <row r="36" spans="1:32" ht="14.45" customHeight="1" x14ac:dyDescent="0.25">
      <c r="A36" t="s">
        <v>111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Q36" s="34">
        <f t="shared" si="0"/>
        <v>0</v>
      </c>
      <c r="R36" s="34">
        <f t="shared" si="1"/>
        <v>0</v>
      </c>
      <c r="S36" s="34">
        <f t="shared" si="2"/>
        <v>0</v>
      </c>
      <c r="T36" s="34">
        <f t="shared" si="3"/>
        <v>0</v>
      </c>
      <c r="U36" s="34">
        <f t="shared" si="4"/>
        <v>0</v>
      </c>
      <c r="X36" s="62" t="str">
        <f>IFERROR(VLOOKUP($W36,NTG_RR!$A:$N,8+COLUMN()-COLUMN($X$8),0),"")</f>
        <v/>
      </c>
      <c r="Y36" s="62" t="str">
        <f>IFERROR(VLOOKUP($W36,NTG_RR!$A:$N,8+COLUMN()-COLUMN($X$8),0),"")</f>
        <v/>
      </c>
      <c r="Z36" s="62" t="str">
        <f>IFERROR(VLOOKUP($W36,NTG_RR!$A:$N,8+COLUMN()-COLUMN($X$8),0),"")</f>
        <v/>
      </c>
      <c r="AA36" s="62" t="str">
        <f>IFERROR(VLOOKUP($W36,NTG_RR!$A:$N,8+COLUMN()-COLUMN($X$8),0),"")</f>
        <v/>
      </c>
      <c r="AB36" s="62" t="str">
        <f>IFERROR(VLOOKUP($W36,NTG_RR!$A:$N,8+COLUMN()-COLUMN($X$8),0),"")</f>
        <v/>
      </c>
      <c r="AC36" s="62" t="str">
        <f>IFERROR(VLOOKUP($W36,NTG_RR!$A:$N,8+COLUMN()-COLUMN($X$8),0),"")</f>
        <v/>
      </c>
      <c r="AD36" s="62" t="str">
        <f>IFERROR(VLOOKUP($W36,NTG_RR!$A:$N,8+COLUMN()-COLUMN($X$8),0),"")</f>
        <v/>
      </c>
      <c r="AF36" s="43" t="str">
        <f>IFERROR(VLOOKUP($W36,NTG_RR!$A:$P,8+COLUMN()-COLUMN($X$8),0),"")</f>
        <v/>
      </c>
    </row>
    <row r="37" spans="1:32" ht="14.45" customHeight="1" x14ac:dyDescent="0.25">
      <c r="A37" t="s">
        <v>112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Q37" s="34">
        <f t="shared" si="0"/>
        <v>0</v>
      </c>
      <c r="R37" s="34">
        <f t="shared" si="1"/>
        <v>0</v>
      </c>
      <c r="S37" s="34">
        <f t="shared" si="2"/>
        <v>0</v>
      </c>
      <c r="T37" s="34">
        <f t="shared" si="3"/>
        <v>0</v>
      </c>
      <c r="U37" s="34">
        <f t="shared" si="4"/>
        <v>0</v>
      </c>
      <c r="X37" s="62" t="str">
        <f>IFERROR(VLOOKUP($W37,NTG_RR!$A:$N,8+COLUMN()-COLUMN($X$8),0),"")</f>
        <v/>
      </c>
      <c r="Y37" s="62" t="str">
        <f>IFERROR(VLOOKUP($W37,NTG_RR!$A:$N,8+COLUMN()-COLUMN($X$8),0),"")</f>
        <v/>
      </c>
      <c r="Z37" s="62" t="str">
        <f>IFERROR(VLOOKUP($W37,NTG_RR!$A:$N,8+COLUMN()-COLUMN($X$8),0),"")</f>
        <v/>
      </c>
      <c r="AA37" s="62" t="str">
        <f>IFERROR(VLOOKUP($W37,NTG_RR!$A:$N,8+COLUMN()-COLUMN($X$8),0),"")</f>
        <v/>
      </c>
      <c r="AB37" s="62" t="str">
        <f>IFERROR(VLOOKUP($W37,NTG_RR!$A:$N,8+COLUMN()-COLUMN($X$8),0),"")</f>
        <v/>
      </c>
      <c r="AC37" s="62" t="str">
        <f>IFERROR(VLOOKUP($W37,NTG_RR!$A:$N,8+COLUMN()-COLUMN($X$8),0),"")</f>
        <v/>
      </c>
      <c r="AD37" s="62" t="str">
        <f>IFERROR(VLOOKUP($W37,NTG_RR!$A:$N,8+COLUMN()-COLUMN($X$8),0),"")</f>
        <v/>
      </c>
      <c r="AF37" s="43" t="str">
        <f>IFERROR(VLOOKUP($W37,NTG_RR!$A:$P,8+COLUMN()-COLUMN($X$8),0),"")</f>
        <v/>
      </c>
    </row>
    <row r="38" spans="1:32" ht="14.45" customHeight="1" x14ac:dyDescent="0.25">
      <c r="A38" s="10"/>
      <c r="B38" s="29"/>
      <c r="C38" s="29"/>
      <c r="D38" s="29"/>
      <c r="E38" s="29"/>
      <c r="F38" s="29"/>
      <c r="G38" s="29"/>
      <c r="H38" s="29"/>
      <c r="I38" s="29"/>
      <c r="J38" s="29"/>
      <c r="K38" s="29"/>
      <c r="Q38" s="34">
        <f t="shared" ref="Q38:Q51" si="6">IF(D38&gt;0,(F38+C38+E38+I38)/D38,0)</f>
        <v>0</v>
      </c>
      <c r="R38" s="34">
        <f t="shared" ref="R38:R51" si="7">IFERROR(G38/(B38+C38+F38),0)</f>
        <v>0</v>
      </c>
      <c r="S38" s="34">
        <f t="shared" ref="S38:S51" si="8">IFERROR(G38/(B38+C38),0)</f>
        <v>0</v>
      </c>
      <c r="T38" s="34">
        <f t="shared" ref="T38:T51" si="9">IFERROR((G38+E38+I38)/(B38+D38),0)</f>
        <v>0</v>
      </c>
      <c r="U38" s="34">
        <f t="shared" ref="U38:U51" si="10">IFERROR((H38+K38+J38)/(B38+D38),0)</f>
        <v>0</v>
      </c>
      <c r="X38" s="62" t="str">
        <f>IFERROR(VLOOKUP($W38,NTG_RR!$A:$N,8+COLUMN()-COLUMN($X$8),0),"")</f>
        <v/>
      </c>
      <c r="Y38" s="62" t="str">
        <f>IFERROR(VLOOKUP($W38,NTG_RR!$A:$N,8+COLUMN()-COLUMN($X$8),0),"")</f>
        <v/>
      </c>
      <c r="Z38" s="62" t="str">
        <f>IFERROR(VLOOKUP($W38,NTG_RR!$A:$N,8+COLUMN()-COLUMN($X$8),0),"")</f>
        <v/>
      </c>
      <c r="AA38" s="62" t="str">
        <f>IFERROR(VLOOKUP($W38,NTG_RR!$A:$N,8+COLUMN()-COLUMN($X$8),0),"")</f>
        <v/>
      </c>
      <c r="AB38" s="62" t="str">
        <f>IFERROR(VLOOKUP($W38,NTG_RR!$A:$N,8+COLUMN()-COLUMN($X$8),0),"")</f>
        <v/>
      </c>
      <c r="AC38" s="62" t="str">
        <f>IFERROR(VLOOKUP($W38,NTG_RR!$A:$N,8+COLUMN()-COLUMN($X$8),0),"")</f>
        <v/>
      </c>
      <c r="AD38" s="62" t="str">
        <f>IFERROR(VLOOKUP($W38,NTG_RR!$A:$N,8+COLUMN()-COLUMN($X$8),0),"")</f>
        <v/>
      </c>
      <c r="AF38" s="43" t="str">
        <f>IFERROR(VLOOKUP($W38,NTG_RR!$A:$P,8+COLUMN()-COLUMN($X$8),0),"")</f>
        <v/>
      </c>
    </row>
    <row r="39" spans="1:32" ht="14.45" customHeight="1" x14ac:dyDescent="0.25">
      <c r="Q39" s="34">
        <f t="shared" si="6"/>
        <v>0</v>
      </c>
      <c r="R39" s="34">
        <f t="shared" si="7"/>
        <v>0</v>
      </c>
      <c r="S39" s="34">
        <f t="shared" si="8"/>
        <v>0</v>
      </c>
      <c r="T39" s="34">
        <f t="shared" si="9"/>
        <v>0</v>
      </c>
      <c r="U39" s="34">
        <f t="shared" si="10"/>
        <v>0</v>
      </c>
      <c r="X39" s="62" t="str">
        <f>IFERROR(VLOOKUP($W39,NTG_RR!$A:$N,8+COLUMN()-COLUMN($X$8),0),"")</f>
        <v/>
      </c>
      <c r="Y39" s="62" t="str">
        <f>IFERROR(VLOOKUP($W39,NTG_RR!$A:$N,8+COLUMN()-COLUMN($X$8),0),"")</f>
        <v/>
      </c>
      <c r="Z39" s="62" t="str">
        <f>IFERROR(VLOOKUP($W39,NTG_RR!$A:$N,8+COLUMN()-COLUMN($X$8),0),"")</f>
        <v/>
      </c>
      <c r="AA39" s="62" t="str">
        <f>IFERROR(VLOOKUP($W39,NTG_RR!$A:$N,8+COLUMN()-COLUMN($X$8),0),"")</f>
        <v/>
      </c>
      <c r="AB39" s="62" t="str">
        <f>IFERROR(VLOOKUP($W39,NTG_RR!$A:$N,8+COLUMN()-COLUMN($X$8),0),"")</f>
        <v/>
      </c>
      <c r="AC39" s="62" t="str">
        <f>IFERROR(VLOOKUP($W39,NTG_RR!$A:$N,8+COLUMN()-COLUMN($X$8),0),"")</f>
        <v/>
      </c>
      <c r="AD39" s="62" t="str">
        <f>IFERROR(VLOOKUP($W39,NTG_RR!$A:$N,8+COLUMN()-COLUMN($X$8),0),"")</f>
        <v/>
      </c>
      <c r="AF39" s="43" t="str">
        <f>IFERROR(VLOOKUP($W39,NTG_RR!$A:$P,8+COLUMN()-COLUMN($X$8),0),"")</f>
        <v/>
      </c>
    </row>
    <row r="40" spans="1:32" ht="14.45" customHeight="1" x14ac:dyDescent="0.25">
      <c r="Q40" s="34">
        <f t="shared" si="6"/>
        <v>0</v>
      </c>
      <c r="R40" s="34">
        <f t="shared" si="7"/>
        <v>0</v>
      </c>
      <c r="S40" s="34">
        <f t="shared" si="8"/>
        <v>0</v>
      </c>
      <c r="T40" s="34">
        <f t="shared" si="9"/>
        <v>0</v>
      </c>
      <c r="U40" s="34">
        <f t="shared" si="10"/>
        <v>0</v>
      </c>
      <c r="X40" s="62" t="str">
        <f>IFERROR(VLOOKUP($W40,NTG_RR!$A:$N,8+COLUMN()-COLUMN($X$8),0),"")</f>
        <v/>
      </c>
      <c r="Y40" s="62" t="str">
        <f>IFERROR(VLOOKUP($W40,NTG_RR!$A:$N,8+COLUMN()-COLUMN($X$8),0),"")</f>
        <v/>
      </c>
      <c r="Z40" s="62" t="str">
        <f>IFERROR(VLOOKUP($W40,NTG_RR!$A:$N,8+COLUMN()-COLUMN($X$8),0),"")</f>
        <v/>
      </c>
      <c r="AA40" s="62" t="str">
        <f>IFERROR(VLOOKUP($W40,NTG_RR!$A:$N,8+COLUMN()-COLUMN($X$8),0),"")</f>
        <v/>
      </c>
      <c r="AB40" s="62" t="str">
        <f>IFERROR(VLOOKUP($W40,NTG_RR!$A:$N,8+COLUMN()-COLUMN($X$8),0),"")</f>
        <v/>
      </c>
      <c r="AC40" s="62" t="str">
        <f>IFERROR(VLOOKUP($W40,NTG_RR!$A:$N,8+COLUMN()-COLUMN($X$8),0),"")</f>
        <v/>
      </c>
      <c r="AD40" s="62" t="str">
        <f>IFERROR(VLOOKUP($W40,NTG_RR!$A:$N,8+COLUMN()-COLUMN($X$8),0),"")</f>
        <v/>
      </c>
      <c r="AF40" s="43" t="str">
        <f>IFERROR(VLOOKUP($W40,NTG_RR!$A:$P,8+COLUMN()-COLUMN($X$8),0),"")</f>
        <v/>
      </c>
    </row>
    <row r="41" spans="1:32" ht="14.45" customHeight="1" x14ac:dyDescent="0.25">
      <c r="Q41" s="34">
        <f t="shared" si="6"/>
        <v>0</v>
      </c>
      <c r="R41" s="34">
        <f t="shared" si="7"/>
        <v>0</v>
      </c>
      <c r="S41" s="34">
        <f t="shared" si="8"/>
        <v>0</v>
      </c>
      <c r="T41" s="34">
        <f t="shared" si="9"/>
        <v>0</v>
      </c>
      <c r="U41" s="34">
        <f t="shared" si="10"/>
        <v>0</v>
      </c>
      <c r="X41" s="62" t="str">
        <f>IFERROR(VLOOKUP($W41,NTG_RR!$A:$N,8+COLUMN()-COLUMN($X$8),0),"")</f>
        <v/>
      </c>
      <c r="Y41" s="62" t="str">
        <f>IFERROR(VLOOKUP($W41,NTG_RR!$A:$N,8+COLUMN()-COLUMN($X$8),0),"")</f>
        <v/>
      </c>
      <c r="Z41" s="62" t="str">
        <f>IFERROR(VLOOKUP($W41,NTG_RR!$A:$N,8+COLUMN()-COLUMN($X$8),0),"")</f>
        <v/>
      </c>
      <c r="AA41" s="62" t="str">
        <f>IFERROR(VLOOKUP($W41,NTG_RR!$A:$N,8+COLUMN()-COLUMN($X$8),0),"")</f>
        <v/>
      </c>
      <c r="AB41" s="62" t="str">
        <f>IFERROR(VLOOKUP($W41,NTG_RR!$A:$N,8+COLUMN()-COLUMN($X$8),0),"")</f>
        <v/>
      </c>
      <c r="AC41" s="62" t="str">
        <f>IFERROR(VLOOKUP($W41,NTG_RR!$A:$N,8+COLUMN()-COLUMN($X$8),0),"")</f>
        <v/>
      </c>
      <c r="AD41" s="62" t="str">
        <f>IFERROR(VLOOKUP($W41,NTG_RR!$A:$N,8+COLUMN()-COLUMN($X$8),0),"")</f>
        <v/>
      </c>
      <c r="AF41" s="43" t="str">
        <f>IFERROR(VLOOKUP($W41,NTG_RR!$A:$P,8+COLUMN()-COLUMN($X$8),0),"")</f>
        <v/>
      </c>
    </row>
    <row r="42" spans="1:32" ht="14.45" customHeight="1" x14ac:dyDescent="0.25">
      <c r="A42" s="38"/>
      <c r="B42" s="38"/>
      <c r="C42" s="38"/>
      <c r="D42" s="38"/>
      <c r="E42" s="38"/>
      <c r="F42" s="38"/>
      <c r="G42" s="38"/>
      <c r="Q42" s="34">
        <f t="shared" si="6"/>
        <v>0</v>
      </c>
      <c r="R42" s="34">
        <f t="shared" si="7"/>
        <v>0</v>
      </c>
      <c r="S42" s="34">
        <f t="shared" si="8"/>
        <v>0</v>
      </c>
      <c r="T42" s="34">
        <f t="shared" si="9"/>
        <v>0</v>
      </c>
      <c r="U42" s="34">
        <f t="shared" si="10"/>
        <v>0</v>
      </c>
      <c r="X42" s="62" t="str">
        <f>IFERROR(VLOOKUP($W42,NTG_RR!$A:$N,8+COLUMN()-COLUMN($X$8),0),"")</f>
        <v/>
      </c>
      <c r="Y42" s="62" t="str">
        <f>IFERROR(VLOOKUP($W42,NTG_RR!$A:$N,8+COLUMN()-COLUMN($X$8),0),"")</f>
        <v/>
      </c>
      <c r="Z42" s="62" t="str">
        <f>IFERROR(VLOOKUP($W42,NTG_RR!$A:$N,8+COLUMN()-COLUMN($X$8),0),"")</f>
        <v/>
      </c>
      <c r="AA42" s="62" t="str">
        <f>IFERROR(VLOOKUP($W42,NTG_RR!$A:$N,8+COLUMN()-COLUMN($X$8),0),"")</f>
        <v/>
      </c>
      <c r="AB42" s="62" t="str">
        <f>IFERROR(VLOOKUP($W42,NTG_RR!$A:$N,8+COLUMN()-COLUMN($X$8),0),"")</f>
        <v/>
      </c>
      <c r="AC42" s="62" t="str">
        <f>IFERROR(VLOOKUP($W42,NTG_RR!$A:$N,8+COLUMN()-COLUMN($X$8),0),"")</f>
        <v/>
      </c>
      <c r="AD42" s="62" t="str">
        <f>IFERROR(VLOOKUP($W42,NTG_RR!$A:$N,8+COLUMN()-COLUMN($X$8),0),"")</f>
        <v/>
      </c>
      <c r="AF42" s="43" t="str">
        <f>IFERROR(VLOOKUP($W42,NTG_RR!$A:$P,8+COLUMN()-COLUMN($X$8),0),"")</f>
        <v/>
      </c>
    </row>
    <row r="43" spans="1:32" ht="14.45" customHeight="1" x14ac:dyDescent="0.25">
      <c r="Q43" s="34">
        <f t="shared" si="6"/>
        <v>0</v>
      </c>
      <c r="R43" s="34">
        <f t="shared" si="7"/>
        <v>0</v>
      </c>
      <c r="S43" s="34">
        <f t="shared" si="8"/>
        <v>0</v>
      </c>
      <c r="T43" s="34">
        <f t="shared" si="9"/>
        <v>0</v>
      </c>
      <c r="U43" s="34">
        <f t="shared" si="10"/>
        <v>0</v>
      </c>
      <c r="X43" s="62" t="str">
        <f>IFERROR(VLOOKUP($W43,NTG_RR!$A:$N,8+COLUMN()-COLUMN($X$8),0),"")</f>
        <v/>
      </c>
      <c r="Y43" s="62" t="str">
        <f>IFERROR(VLOOKUP($W43,NTG_RR!$A:$N,8+COLUMN()-COLUMN($X$8),0),"")</f>
        <v/>
      </c>
      <c r="Z43" s="62" t="str">
        <f>IFERROR(VLOOKUP($W43,NTG_RR!$A:$N,8+COLUMN()-COLUMN($X$8),0),"")</f>
        <v/>
      </c>
      <c r="AA43" s="62" t="str">
        <f>IFERROR(VLOOKUP($W43,NTG_RR!$A:$N,8+COLUMN()-COLUMN($X$8),0),"")</f>
        <v/>
      </c>
      <c r="AB43" s="62" t="str">
        <f>IFERROR(VLOOKUP($W43,NTG_RR!$A:$N,8+COLUMN()-COLUMN($X$8),0),"")</f>
        <v/>
      </c>
      <c r="AC43" s="62" t="str">
        <f>IFERROR(VLOOKUP($W43,NTG_RR!$A:$N,8+COLUMN()-COLUMN($X$8),0),"")</f>
        <v/>
      </c>
      <c r="AD43" s="62" t="str">
        <f>IFERROR(VLOOKUP($W43,NTG_RR!$A:$N,8+COLUMN()-COLUMN($X$8),0),"")</f>
        <v/>
      </c>
      <c r="AF43" s="43" t="str">
        <f>IFERROR(VLOOKUP($W43,NTG_RR!$A:$P,8+COLUMN()-COLUMN($X$8),0),"")</f>
        <v/>
      </c>
    </row>
    <row r="44" spans="1:32" ht="14.45" customHeight="1" x14ac:dyDescent="0.25">
      <c r="Q44" s="34">
        <f t="shared" si="6"/>
        <v>0</v>
      </c>
      <c r="R44" s="34">
        <f t="shared" si="7"/>
        <v>0</v>
      </c>
      <c r="S44" s="34">
        <f t="shared" si="8"/>
        <v>0</v>
      </c>
      <c r="T44" s="34">
        <f t="shared" si="9"/>
        <v>0</v>
      </c>
      <c r="U44" s="34">
        <f t="shared" si="10"/>
        <v>0</v>
      </c>
      <c r="X44" s="62" t="str">
        <f>IFERROR(VLOOKUP($W44,NTG_RR!$A:$N,8+COLUMN()-COLUMN($X$8),0),"")</f>
        <v/>
      </c>
      <c r="Y44" s="62" t="str">
        <f>IFERROR(VLOOKUP($W44,NTG_RR!$A:$N,8+COLUMN()-COLUMN($X$8),0),"")</f>
        <v/>
      </c>
      <c r="Z44" s="62" t="str">
        <f>IFERROR(VLOOKUP($W44,NTG_RR!$A:$N,8+COLUMN()-COLUMN($X$8),0),"")</f>
        <v/>
      </c>
      <c r="AA44" s="62" t="str">
        <f>IFERROR(VLOOKUP($W44,NTG_RR!$A:$N,8+COLUMN()-COLUMN($X$8),0),"")</f>
        <v/>
      </c>
      <c r="AB44" s="62" t="str">
        <f>IFERROR(VLOOKUP($W44,NTG_RR!$A:$N,8+COLUMN()-COLUMN($X$8),0),"")</f>
        <v/>
      </c>
      <c r="AC44" s="62" t="str">
        <f>IFERROR(VLOOKUP($W44,NTG_RR!$A:$N,8+COLUMN()-COLUMN($X$8),0),"")</f>
        <v/>
      </c>
      <c r="AD44" s="62" t="str">
        <f>IFERROR(VLOOKUP($W44,NTG_RR!$A:$N,8+COLUMN()-COLUMN($X$8),0),"")</f>
        <v/>
      </c>
      <c r="AF44" s="43" t="str">
        <f>IFERROR(VLOOKUP($W44,NTG_RR!$A:$P,8+COLUMN()-COLUMN($X$8),0),"")</f>
        <v/>
      </c>
    </row>
    <row r="45" spans="1:32" ht="14.45" customHeight="1" x14ac:dyDescent="0.25">
      <c r="Q45" s="34">
        <f t="shared" si="6"/>
        <v>0</v>
      </c>
      <c r="R45" s="34">
        <f t="shared" si="7"/>
        <v>0</v>
      </c>
      <c r="S45" s="34">
        <f t="shared" si="8"/>
        <v>0</v>
      </c>
      <c r="T45" s="34">
        <f t="shared" si="9"/>
        <v>0</v>
      </c>
      <c r="U45" s="34">
        <f t="shared" si="10"/>
        <v>0</v>
      </c>
      <c r="X45" s="62" t="str">
        <f>IFERROR(VLOOKUP($W45,NTG_RR!$A:$N,8+COLUMN()-COLUMN($X$8),0),"")</f>
        <v/>
      </c>
      <c r="Y45" s="62" t="str">
        <f>IFERROR(VLOOKUP($W45,NTG_RR!$A:$N,8+COLUMN()-COLUMN($X$8),0),"")</f>
        <v/>
      </c>
      <c r="Z45" s="62" t="str">
        <f>IFERROR(VLOOKUP($W45,NTG_RR!$A:$N,8+COLUMN()-COLUMN($X$8),0),"")</f>
        <v/>
      </c>
      <c r="AA45" s="62" t="str">
        <f>IFERROR(VLOOKUP($W45,NTG_RR!$A:$N,8+COLUMN()-COLUMN($X$8),0),"")</f>
        <v/>
      </c>
      <c r="AB45" s="62" t="str">
        <f>IFERROR(VLOOKUP($W45,NTG_RR!$A:$N,8+COLUMN()-COLUMN($X$8),0),"")</f>
        <v/>
      </c>
      <c r="AC45" s="62" t="str">
        <f>IFERROR(VLOOKUP($W45,NTG_RR!$A:$N,8+COLUMN()-COLUMN($X$8),0),"")</f>
        <v/>
      </c>
      <c r="AD45" s="62" t="str">
        <f>IFERROR(VLOOKUP($W45,NTG_RR!$A:$N,8+COLUMN()-COLUMN($X$8),0),"")</f>
        <v/>
      </c>
      <c r="AF45" s="43" t="str">
        <f>IFERROR(VLOOKUP($W45,NTG_RR!$A:$P,8+COLUMN()-COLUMN($X$8),0),"")</f>
        <v/>
      </c>
    </row>
    <row r="46" spans="1:32" ht="14.45" customHeight="1" x14ac:dyDescent="0.25">
      <c r="Q46" s="34">
        <f t="shared" si="6"/>
        <v>0</v>
      </c>
      <c r="R46" s="34">
        <f t="shared" si="7"/>
        <v>0</v>
      </c>
      <c r="S46" s="34">
        <f t="shared" si="8"/>
        <v>0</v>
      </c>
      <c r="T46" s="34">
        <f t="shared" si="9"/>
        <v>0</v>
      </c>
      <c r="U46" s="34">
        <f t="shared" si="10"/>
        <v>0</v>
      </c>
      <c r="X46" s="62" t="str">
        <f>IFERROR(VLOOKUP($W46,NTG_RR!$A:$N,8+COLUMN()-COLUMN($X$8),0),"")</f>
        <v/>
      </c>
      <c r="Y46" s="62" t="str">
        <f>IFERROR(VLOOKUP($W46,NTG_RR!$A:$N,8+COLUMN()-COLUMN($X$8),0),"")</f>
        <v/>
      </c>
      <c r="Z46" s="62" t="str">
        <f>IFERROR(VLOOKUP($W46,NTG_RR!$A:$N,8+COLUMN()-COLUMN($X$8),0),"")</f>
        <v/>
      </c>
      <c r="AA46" s="62" t="str">
        <f>IFERROR(VLOOKUP($W46,NTG_RR!$A:$N,8+COLUMN()-COLUMN($X$8),0),"")</f>
        <v/>
      </c>
      <c r="AB46" s="62" t="str">
        <f>IFERROR(VLOOKUP($W46,NTG_RR!$A:$N,8+COLUMN()-COLUMN($X$8),0),"")</f>
        <v/>
      </c>
      <c r="AC46" s="62" t="str">
        <f>IFERROR(VLOOKUP($W46,NTG_RR!$A:$N,8+COLUMN()-COLUMN($X$8),0),"")</f>
        <v/>
      </c>
      <c r="AD46" s="62" t="str">
        <f>IFERROR(VLOOKUP($W46,NTG_RR!$A:$N,8+COLUMN()-COLUMN($X$8),0),"")</f>
        <v/>
      </c>
      <c r="AF46" s="43" t="str">
        <f>IFERROR(VLOOKUP($W46,NTG_RR!$A:$P,8+COLUMN()-COLUMN($X$8),0),"")</f>
        <v/>
      </c>
    </row>
    <row r="47" spans="1:32" ht="14.45" customHeight="1" x14ac:dyDescent="0.25">
      <c r="Q47" s="34">
        <f t="shared" si="6"/>
        <v>0</v>
      </c>
      <c r="R47" s="34">
        <f t="shared" si="7"/>
        <v>0</v>
      </c>
      <c r="S47" s="34">
        <f t="shared" si="8"/>
        <v>0</v>
      </c>
      <c r="T47" s="34">
        <f t="shared" si="9"/>
        <v>0</v>
      </c>
      <c r="U47" s="34">
        <f t="shared" si="10"/>
        <v>0</v>
      </c>
      <c r="X47" s="62" t="str">
        <f>IFERROR(VLOOKUP($W47,NTG_RR!$A:$N,8+COLUMN()-COLUMN($X$8),0),"")</f>
        <v/>
      </c>
      <c r="Y47" s="62" t="str">
        <f>IFERROR(VLOOKUP($W47,NTG_RR!$A:$N,8+COLUMN()-COLUMN($X$8),0),"")</f>
        <v/>
      </c>
      <c r="Z47" s="62" t="str">
        <f>IFERROR(VLOOKUP($W47,NTG_RR!$A:$N,8+COLUMN()-COLUMN($X$8),0),"")</f>
        <v/>
      </c>
      <c r="AA47" s="62" t="str">
        <f>IFERROR(VLOOKUP($W47,NTG_RR!$A:$N,8+COLUMN()-COLUMN($X$8),0),"")</f>
        <v/>
      </c>
      <c r="AB47" s="62" t="str">
        <f>IFERROR(VLOOKUP($W47,NTG_RR!$A:$N,8+COLUMN()-COLUMN($X$8),0),"")</f>
        <v/>
      </c>
      <c r="AC47" s="62" t="str">
        <f>IFERROR(VLOOKUP($W47,NTG_RR!$A:$N,8+COLUMN()-COLUMN($X$8),0),"")</f>
        <v/>
      </c>
      <c r="AD47" s="62" t="str">
        <f>IFERROR(VLOOKUP($W47,NTG_RR!$A:$N,8+COLUMN()-COLUMN($X$8),0),"")</f>
        <v/>
      </c>
      <c r="AF47" s="43" t="str">
        <f>IFERROR(VLOOKUP($W47,NTG_RR!$A:$P,8+COLUMN()-COLUMN($X$8),0),"")</f>
        <v/>
      </c>
    </row>
    <row r="48" spans="1:32" ht="14.45" customHeight="1" x14ac:dyDescent="0.25">
      <c r="Q48" s="34">
        <f t="shared" si="6"/>
        <v>0</v>
      </c>
      <c r="R48" s="34">
        <f t="shared" si="7"/>
        <v>0</v>
      </c>
      <c r="S48" s="34">
        <f t="shared" si="8"/>
        <v>0</v>
      </c>
      <c r="T48" s="34">
        <f t="shared" si="9"/>
        <v>0</v>
      </c>
      <c r="U48" s="34">
        <f t="shared" si="10"/>
        <v>0</v>
      </c>
      <c r="X48" s="62" t="str">
        <f>IFERROR(VLOOKUP($W48,NTG_RR!$A:$N,8+COLUMN()-COLUMN($X$8),0),"")</f>
        <v/>
      </c>
      <c r="Y48" s="62" t="str">
        <f>IFERROR(VLOOKUP($W48,NTG_RR!$A:$N,8+COLUMN()-COLUMN($X$8),0),"")</f>
        <v/>
      </c>
      <c r="Z48" s="62" t="str">
        <f>IFERROR(VLOOKUP($W48,NTG_RR!$A:$N,8+COLUMN()-COLUMN($X$8),0),"")</f>
        <v/>
      </c>
      <c r="AA48" s="62" t="str">
        <f>IFERROR(VLOOKUP($W48,NTG_RR!$A:$N,8+COLUMN()-COLUMN($X$8),0),"")</f>
        <v/>
      </c>
      <c r="AB48" s="62" t="str">
        <f>IFERROR(VLOOKUP($W48,NTG_RR!$A:$N,8+COLUMN()-COLUMN($X$8),0),"")</f>
        <v/>
      </c>
      <c r="AC48" s="62" t="str">
        <f>IFERROR(VLOOKUP($W48,NTG_RR!$A:$N,8+COLUMN()-COLUMN($X$8),0),"")</f>
        <v/>
      </c>
      <c r="AD48" s="62" t="str">
        <f>IFERROR(VLOOKUP($W48,NTG_RR!$A:$N,8+COLUMN()-COLUMN($X$8),0),"")</f>
        <v/>
      </c>
      <c r="AF48" s="43" t="str">
        <f>IFERROR(VLOOKUP($W48,NTG_RR!$A:$P,8+COLUMN()-COLUMN($X$8),0),"")</f>
        <v/>
      </c>
    </row>
    <row r="49" spans="17:32" ht="14.45" customHeight="1" x14ac:dyDescent="0.25">
      <c r="Q49" s="34">
        <f t="shared" si="6"/>
        <v>0</v>
      </c>
      <c r="R49" s="34">
        <f t="shared" si="7"/>
        <v>0</v>
      </c>
      <c r="S49" s="34">
        <f t="shared" si="8"/>
        <v>0</v>
      </c>
      <c r="T49" s="34">
        <f t="shared" si="9"/>
        <v>0</v>
      </c>
      <c r="U49" s="34">
        <f t="shared" si="10"/>
        <v>0</v>
      </c>
      <c r="X49" s="62" t="str">
        <f>IFERROR(VLOOKUP($W49,NTG_RR!$A:$N,8+COLUMN()-COLUMN($X$8),0),"")</f>
        <v/>
      </c>
      <c r="Y49" s="62" t="str">
        <f>IFERROR(VLOOKUP($W49,NTG_RR!$A:$N,8+COLUMN()-COLUMN($X$8),0),"")</f>
        <v/>
      </c>
      <c r="Z49" s="62" t="str">
        <f>IFERROR(VLOOKUP($W49,NTG_RR!$A:$N,8+COLUMN()-COLUMN($X$8),0),"")</f>
        <v/>
      </c>
      <c r="AA49" s="62" t="str">
        <f>IFERROR(VLOOKUP($W49,NTG_RR!$A:$N,8+COLUMN()-COLUMN($X$8),0),"")</f>
        <v/>
      </c>
      <c r="AB49" s="62" t="str">
        <f>IFERROR(VLOOKUP($W49,NTG_RR!$A:$N,8+COLUMN()-COLUMN($X$8),0),"")</f>
        <v/>
      </c>
      <c r="AC49" s="62" t="str">
        <f>IFERROR(VLOOKUP($W49,NTG_RR!$A:$N,8+COLUMN()-COLUMN($X$8),0),"")</f>
        <v/>
      </c>
      <c r="AD49" s="62" t="str">
        <f>IFERROR(VLOOKUP($W49,NTG_RR!$A:$N,8+COLUMN()-COLUMN($X$8),0),"")</f>
        <v/>
      </c>
      <c r="AF49" s="43" t="str">
        <f>IFERROR(VLOOKUP($W49,NTG_RR!$A:$P,8+COLUMN()-COLUMN($X$8),0),"")</f>
        <v/>
      </c>
    </row>
    <row r="50" spans="17:32" ht="14.45" customHeight="1" x14ac:dyDescent="0.25">
      <c r="Q50" s="34">
        <f t="shared" si="6"/>
        <v>0</v>
      </c>
      <c r="R50" s="34">
        <f t="shared" si="7"/>
        <v>0</v>
      </c>
      <c r="S50" s="34">
        <f t="shared" si="8"/>
        <v>0</v>
      </c>
      <c r="T50" s="34">
        <f t="shared" si="9"/>
        <v>0</v>
      </c>
      <c r="U50" s="34">
        <f t="shared" si="10"/>
        <v>0</v>
      </c>
      <c r="X50" s="62" t="str">
        <f>IFERROR(VLOOKUP($W50,NTG_RR!$A:$N,8+COLUMN()-COLUMN($X$8),0),"")</f>
        <v/>
      </c>
      <c r="Y50" s="62" t="str">
        <f>IFERROR(VLOOKUP($W50,NTG_RR!$A:$N,8+COLUMN()-COLUMN($X$8),0),"")</f>
        <v/>
      </c>
      <c r="Z50" s="62" t="str">
        <f>IFERROR(VLOOKUP($W50,NTG_RR!$A:$N,8+COLUMN()-COLUMN($X$8),0),"")</f>
        <v/>
      </c>
      <c r="AA50" s="62" t="str">
        <f>IFERROR(VLOOKUP($W50,NTG_RR!$A:$N,8+COLUMN()-COLUMN($X$8),0),"")</f>
        <v/>
      </c>
      <c r="AB50" s="62" t="str">
        <f>IFERROR(VLOOKUP($W50,NTG_RR!$A:$N,8+COLUMN()-COLUMN($X$8),0),"")</f>
        <v/>
      </c>
      <c r="AC50" s="62" t="str">
        <f>IFERROR(VLOOKUP($W50,NTG_RR!$A:$N,8+COLUMN()-COLUMN($X$8),0),"")</f>
        <v/>
      </c>
      <c r="AD50" s="62" t="str">
        <f>IFERROR(VLOOKUP($W50,NTG_RR!$A:$N,8+COLUMN()-COLUMN($X$8),0),"")</f>
        <v/>
      </c>
      <c r="AF50" s="43" t="str">
        <f>IFERROR(VLOOKUP($W50,NTG_RR!$A:$P,8+COLUMN()-COLUMN($X$8),0),"")</f>
        <v/>
      </c>
    </row>
    <row r="51" spans="17:32" ht="14.45" customHeight="1" x14ac:dyDescent="0.25">
      <c r="Q51" s="34">
        <f t="shared" si="6"/>
        <v>0</v>
      </c>
      <c r="R51" s="34">
        <f t="shared" si="7"/>
        <v>0</v>
      </c>
      <c r="S51" s="34">
        <f t="shared" si="8"/>
        <v>0</v>
      </c>
      <c r="T51" s="34">
        <f t="shared" si="9"/>
        <v>0</v>
      </c>
      <c r="U51" s="34">
        <f t="shared" si="10"/>
        <v>0</v>
      </c>
      <c r="X51" s="62" t="str">
        <f>IFERROR(VLOOKUP($W51,NTG_RR!$A:$N,8+COLUMN()-COLUMN($X$8),0),"")</f>
        <v/>
      </c>
      <c r="Y51" s="62" t="str">
        <f>IFERROR(VLOOKUP($W51,NTG_RR!$A:$N,8+COLUMN()-COLUMN($X$8),0),"")</f>
        <v/>
      </c>
      <c r="Z51" s="62" t="str">
        <f>IFERROR(VLOOKUP($W51,NTG_RR!$A:$N,8+COLUMN()-COLUMN($X$8),0),"")</f>
        <v/>
      </c>
      <c r="AA51" s="62" t="str">
        <f>IFERROR(VLOOKUP($W51,NTG_RR!$A:$N,8+COLUMN()-COLUMN($X$8),0),"")</f>
        <v/>
      </c>
      <c r="AB51" s="62" t="str">
        <f>IFERROR(VLOOKUP($W51,NTG_RR!$A:$N,8+COLUMN()-COLUMN($X$8),0),"")</f>
        <v/>
      </c>
      <c r="AC51" s="62" t="str">
        <f>IFERROR(VLOOKUP($W51,NTG_RR!$A:$N,8+COLUMN()-COLUMN($X$8),0),"")</f>
        <v/>
      </c>
      <c r="AD51" s="62" t="str">
        <f>IFERROR(VLOOKUP($W51,NTG_RR!$A:$N,8+COLUMN()-COLUMN($X$8),0),"")</f>
        <v/>
      </c>
      <c r="AF51" s="43" t="str">
        <f>IFERROR(VLOOKUP($W51,NTG_RR!$A:$P,8+COLUMN()-COLUMN($X$8),0),"")</f>
        <v/>
      </c>
    </row>
    <row r="52" spans="17:32" x14ac:dyDescent="0.25">
      <c r="Q52" s="34"/>
      <c r="R52" s="34"/>
      <c r="S52" s="34"/>
      <c r="T52" s="34"/>
      <c r="U52" s="34"/>
      <c r="X52" s="62" t="str">
        <f>IFERROR(VLOOKUP($W52,NTG_RR!$A:$N,8+COLUMN()-COLUMN($X$8),0),"")</f>
        <v/>
      </c>
      <c r="Y52" s="62" t="str">
        <f>IFERROR(VLOOKUP($W52,NTG_RR!$A:$N,8+COLUMN()-COLUMN($X$8),0),"")</f>
        <v/>
      </c>
      <c r="Z52" s="62" t="str">
        <f>IFERROR(VLOOKUP($W52,NTG_RR!$A:$N,8+COLUMN()-COLUMN($X$8),0),"")</f>
        <v/>
      </c>
      <c r="AA52" s="62" t="str">
        <f>IFERROR(VLOOKUP($W52,NTG_RR!$A:$N,8+COLUMN()-COLUMN($X$8),0),"")</f>
        <v/>
      </c>
      <c r="AB52" s="62" t="str">
        <f>IFERROR(VLOOKUP($W52,NTG_RR!$A:$N,8+COLUMN()-COLUMN($X$8),0),"")</f>
        <v/>
      </c>
      <c r="AC52" s="62" t="str">
        <f>IFERROR(VLOOKUP($W52,NTG_RR!$A:$N,8+COLUMN()-COLUMN($X$8),0),"")</f>
        <v/>
      </c>
      <c r="AD52" s="62" t="str">
        <f>IFERROR(VLOOKUP($W52,NTG_RR!$A:$N,8+COLUMN()-COLUMN($X$8),0),"")</f>
        <v/>
      </c>
      <c r="AF52" s="43" t="str">
        <f>IFERROR(VLOOKUP($W52,NTG_RR!$A:$P,8+COLUMN()-COLUMN($X$8),0),"")</f>
        <v/>
      </c>
    </row>
    <row r="53" spans="17:32" x14ac:dyDescent="0.25">
      <c r="Q53" s="34"/>
      <c r="R53" s="34"/>
      <c r="S53" s="34"/>
      <c r="T53" s="34"/>
      <c r="U53" s="34"/>
      <c r="X53" s="62" t="str">
        <f>IFERROR(VLOOKUP($W53,NTG_RR!$A:$N,8+COLUMN()-COLUMN($X$8),0),"")</f>
        <v/>
      </c>
      <c r="Y53" s="62" t="str">
        <f>IFERROR(VLOOKUP($W53,NTG_RR!$A:$N,8+COLUMN()-COLUMN($X$8),0),"")</f>
        <v/>
      </c>
      <c r="Z53" s="62" t="str">
        <f>IFERROR(VLOOKUP($W53,NTG_RR!$A:$N,8+COLUMN()-COLUMN($X$8),0),"")</f>
        <v/>
      </c>
      <c r="AA53" s="62" t="str">
        <f>IFERROR(VLOOKUP($W53,NTG_RR!$A:$N,8+COLUMN()-COLUMN($X$8),0),"")</f>
        <v/>
      </c>
      <c r="AB53" s="62" t="str">
        <f>IFERROR(VLOOKUP($W53,NTG_RR!$A:$N,8+COLUMN()-COLUMN($X$8),0),"")</f>
        <v/>
      </c>
      <c r="AC53" s="62" t="str">
        <f>IFERROR(VLOOKUP($W53,NTG_RR!$A:$N,8+COLUMN()-COLUMN($X$8),0),"")</f>
        <v/>
      </c>
      <c r="AD53" s="62" t="str">
        <f>IFERROR(VLOOKUP($W53,NTG_RR!$A:$N,8+COLUMN()-COLUMN($X$8),0),"")</f>
        <v/>
      </c>
      <c r="AF53" s="43" t="str">
        <f>IFERROR(VLOOKUP($W53,NTG_RR!$A:$P,8+COLUMN()-COLUMN($X$8),0),"")</f>
        <v/>
      </c>
    </row>
    <row r="54" spans="17:32" x14ac:dyDescent="0.25">
      <c r="Q54" s="34"/>
      <c r="R54" s="34"/>
      <c r="S54" s="34"/>
      <c r="T54" s="34"/>
      <c r="U54" s="34"/>
      <c r="X54" s="62" t="str">
        <f>IFERROR(VLOOKUP($W54,NTG_RR!$A:$N,8+COLUMN()-COLUMN($X$8),0),"")</f>
        <v/>
      </c>
      <c r="Y54" s="62" t="str">
        <f>IFERROR(VLOOKUP($W54,NTG_RR!$A:$N,8+COLUMN()-COLUMN($X$8),0),"")</f>
        <v/>
      </c>
      <c r="Z54" s="62" t="str">
        <f>IFERROR(VLOOKUP($W54,NTG_RR!$A:$N,8+COLUMN()-COLUMN($X$8),0),"")</f>
        <v/>
      </c>
      <c r="AA54" s="62" t="str">
        <f>IFERROR(VLOOKUP($W54,NTG_RR!$A:$N,8+COLUMN()-COLUMN($X$8),0),"")</f>
        <v/>
      </c>
      <c r="AB54" s="62" t="str">
        <f>IFERROR(VLOOKUP($W54,NTG_RR!$A:$N,8+COLUMN()-COLUMN($X$8),0),"")</f>
        <v/>
      </c>
      <c r="AC54" s="62" t="str">
        <f>IFERROR(VLOOKUP($W54,NTG_RR!$A:$N,8+COLUMN()-COLUMN($X$8),0),"")</f>
        <v/>
      </c>
      <c r="AD54" s="62" t="str">
        <f>IFERROR(VLOOKUP($W54,NTG_RR!$A:$N,8+COLUMN()-COLUMN($X$8),0),"")</f>
        <v/>
      </c>
      <c r="AF54" s="43" t="str">
        <f>IFERROR(VLOOKUP($W54,NTG_RR!$A:$P,8+COLUMN()-COLUMN($X$8),0),"")</f>
        <v/>
      </c>
    </row>
    <row r="55" spans="17:32" x14ac:dyDescent="0.25">
      <c r="Q55" s="34"/>
      <c r="R55" s="34"/>
      <c r="S55" s="34"/>
      <c r="T55" s="34"/>
      <c r="U55" s="34"/>
      <c r="X55" s="62" t="str">
        <f>IFERROR(VLOOKUP($W55,NTG_RR!$A:$N,8+COLUMN()-COLUMN($X$8),0),"")</f>
        <v/>
      </c>
      <c r="Y55" s="62" t="str">
        <f>IFERROR(VLOOKUP($W55,NTG_RR!$A:$N,8+COLUMN()-COLUMN($X$8),0),"")</f>
        <v/>
      </c>
      <c r="Z55" s="62" t="str">
        <f>IFERROR(VLOOKUP($W55,NTG_RR!$A:$N,8+COLUMN()-COLUMN($X$8),0),"")</f>
        <v/>
      </c>
      <c r="AA55" s="62" t="str">
        <f>IFERROR(VLOOKUP($W55,NTG_RR!$A:$N,8+COLUMN()-COLUMN($X$8),0),"")</f>
        <v/>
      </c>
      <c r="AB55" s="62" t="str">
        <f>IFERROR(VLOOKUP($W55,NTG_RR!$A:$N,8+COLUMN()-COLUMN($X$8),0),"")</f>
        <v/>
      </c>
      <c r="AC55" s="62" t="str">
        <f>IFERROR(VLOOKUP($W55,NTG_RR!$A:$N,8+COLUMN()-COLUMN($X$8),0),"")</f>
        <v/>
      </c>
      <c r="AD55" s="62" t="str">
        <f>IFERROR(VLOOKUP($W55,NTG_RR!$A:$N,8+COLUMN()-COLUMN($X$8),0),"")</f>
        <v/>
      </c>
      <c r="AF55" s="43" t="str">
        <f>IFERROR(VLOOKUP($W55,NTG_RR!$A:$P,8+COLUMN()-COLUMN($X$8),0),"")</f>
        <v/>
      </c>
    </row>
    <row r="56" spans="17:32" x14ac:dyDescent="0.25">
      <c r="Q56" s="34"/>
      <c r="R56" s="34"/>
      <c r="S56" s="34"/>
      <c r="T56" s="34"/>
      <c r="U56" s="34"/>
      <c r="X56" s="62" t="str">
        <f>IFERROR(VLOOKUP($W56,NTG_RR!$A:$N,8+COLUMN()-COLUMN($X$8),0),"")</f>
        <v/>
      </c>
      <c r="Y56" s="62" t="str">
        <f>IFERROR(VLOOKUP($W56,NTG_RR!$A:$N,8+COLUMN()-COLUMN($X$8),0),"")</f>
        <v/>
      </c>
      <c r="Z56" s="62" t="str">
        <f>IFERROR(VLOOKUP($W56,NTG_RR!$A:$N,8+COLUMN()-COLUMN($X$8),0),"")</f>
        <v/>
      </c>
      <c r="AA56" s="62" t="str">
        <f>IFERROR(VLOOKUP($W56,NTG_RR!$A:$N,8+COLUMN()-COLUMN($X$8),0),"")</f>
        <v/>
      </c>
      <c r="AB56" s="62" t="str">
        <f>IFERROR(VLOOKUP($W56,NTG_RR!$A:$N,8+COLUMN()-COLUMN($X$8),0),"")</f>
        <v/>
      </c>
      <c r="AC56" s="62" t="str">
        <f>IFERROR(VLOOKUP($W56,NTG_RR!$A:$N,8+COLUMN()-COLUMN($X$8),0),"")</f>
        <v/>
      </c>
      <c r="AD56" s="62" t="str">
        <f>IFERROR(VLOOKUP($W56,NTG_RR!$A:$N,8+COLUMN()-COLUMN($X$8),0),"")</f>
        <v/>
      </c>
      <c r="AF56" s="43" t="str">
        <f>IFERROR(VLOOKUP($W56,NTG_RR!$A:$P,8+COLUMN()-COLUMN($X$8),0),"")</f>
        <v/>
      </c>
    </row>
    <row r="57" spans="17:32" x14ac:dyDescent="0.25">
      <c r="Q57" s="34"/>
      <c r="R57" s="34"/>
      <c r="S57" s="34"/>
      <c r="T57" s="34"/>
      <c r="U57" s="34"/>
      <c r="X57" s="62" t="str">
        <f>IFERROR(VLOOKUP($W57,NTG_RR!$A:$N,8+COLUMN()-COLUMN($X$8),0),"")</f>
        <v/>
      </c>
      <c r="Y57" s="62" t="str">
        <f>IFERROR(VLOOKUP($W57,NTG_RR!$A:$N,8+COLUMN()-COLUMN($X$8),0),"")</f>
        <v/>
      </c>
      <c r="Z57" s="62" t="str">
        <f>IFERROR(VLOOKUP($W57,NTG_RR!$A:$N,8+COLUMN()-COLUMN($X$8),0),"")</f>
        <v/>
      </c>
      <c r="AA57" s="62" t="str">
        <f>IFERROR(VLOOKUP($W57,NTG_RR!$A:$N,8+COLUMN()-COLUMN($X$8),0),"")</f>
        <v/>
      </c>
      <c r="AB57" s="62" t="str">
        <f>IFERROR(VLOOKUP($W57,NTG_RR!$A:$N,8+COLUMN()-COLUMN($X$8),0),"")</f>
        <v/>
      </c>
      <c r="AC57" s="62" t="str">
        <f>IFERROR(VLOOKUP($W57,NTG_RR!$A:$N,8+COLUMN()-COLUMN($X$8),0),"")</f>
        <v/>
      </c>
      <c r="AD57" s="62" t="str">
        <f>IFERROR(VLOOKUP($W57,NTG_RR!$A:$N,8+COLUMN()-COLUMN($X$8),0),"")</f>
        <v/>
      </c>
      <c r="AF57" s="43" t="str">
        <f>IFERROR(VLOOKUP($W57,NTG_RR!$A:$P,8+COLUMN()-COLUMN($X$8),0),"")</f>
        <v/>
      </c>
    </row>
    <row r="58" spans="17:32" x14ac:dyDescent="0.25">
      <c r="Q58" s="34"/>
      <c r="R58" s="34"/>
      <c r="S58" s="34"/>
      <c r="T58" s="34"/>
      <c r="U58" s="34"/>
      <c r="X58" s="62" t="str">
        <f>IFERROR(VLOOKUP($W58,NTG_RR!$A:$N,8+COLUMN()-COLUMN($X$8),0),"")</f>
        <v/>
      </c>
      <c r="Y58" s="62" t="str">
        <f>IFERROR(VLOOKUP($W58,NTG_RR!$A:$N,8+COLUMN()-COLUMN($X$8),0),"")</f>
        <v/>
      </c>
      <c r="Z58" s="62" t="str">
        <f>IFERROR(VLOOKUP($W58,NTG_RR!$A:$N,8+COLUMN()-COLUMN($X$8),0),"")</f>
        <v/>
      </c>
      <c r="AA58" s="62" t="str">
        <f>IFERROR(VLOOKUP($W58,NTG_RR!$A:$N,8+COLUMN()-COLUMN($X$8),0),"")</f>
        <v/>
      </c>
      <c r="AB58" s="62" t="str">
        <f>IFERROR(VLOOKUP($W58,NTG_RR!$A:$N,8+COLUMN()-COLUMN($X$8),0),"")</f>
        <v/>
      </c>
      <c r="AC58" s="62" t="str">
        <f>IFERROR(VLOOKUP($W58,NTG_RR!$A:$N,8+COLUMN()-COLUMN($X$8),0),"")</f>
        <v/>
      </c>
      <c r="AD58" s="62" t="str">
        <f>IFERROR(VLOOKUP($W58,NTG_RR!$A:$N,8+COLUMN()-COLUMN($X$8),0),"")</f>
        <v/>
      </c>
      <c r="AF58" s="43" t="str">
        <f>IFERROR(VLOOKUP($W58,NTG_RR!$A:$P,8+COLUMN()-COLUMN($X$8),0),"")</f>
        <v/>
      </c>
    </row>
    <row r="59" spans="17:32" x14ac:dyDescent="0.25">
      <c r="Q59" s="34"/>
      <c r="R59" s="34"/>
      <c r="S59" s="34"/>
      <c r="T59" s="34"/>
      <c r="U59" s="34"/>
      <c r="X59" s="62" t="str">
        <f>IFERROR(VLOOKUP($W59,NTG_RR!$A:$N,8+COLUMN()-COLUMN($X$8),0),"")</f>
        <v/>
      </c>
      <c r="Y59" s="62" t="str">
        <f>IFERROR(VLOOKUP($W59,NTG_RR!$A:$N,8+COLUMN()-COLUMN($X$8),0),"")</f>
        <v/>
      </c>
      <c r="Z59" s="62" t="str">
        <f>IFERROR(VLOOKUP($W59,NTG_RR!$A:$N,8+COLUMN()-COLUMN($X$8),0),"")</f>
        <v/>
      </c>
      <c r="AA59" s="62" t="str">
        <f>IFERROR(VLOOKUP($W59,NTG_RR!$A:$N,8+COLUMN()-COLUMN($X$8),0),"")</f>
        <v/>
      </c>
      <c r="AB59" s="62" t="str">
        <f>IFERROR(VLOOKUP($W59,NTG_RR!$A:$N,8+COLUMN()-COLUMN($X$8),0),"")</f>
        <v/>
      </c>
      <c r="AC59" s="62" t="str">
        <f>IFERROR(VLOOKUP($W59,NTG_RR!$A:$N,8+COLUMN()-COLUMN($X$8),0),"")</f>
        <v/>
      </c>
      <c r="AD59" s="62" t="str">
        <f>IFERROR(VLOOKUP($W59,NTG_RR!$A:$N,8+COLUMN()-COLUMN($X$8),0),"")</f>
        <v/>
      </c>
      <c r="AF59" s="43" t="str">
        <f>IFERROR(VLOOKUP($W59,NTG_RR!$A:$P,8+COLUMN()-COLUMN($X$8),0),"")</f>
        <v/>
      </c>
    </row>
    <row r="60" spans="17:32" x14ac:dyDescent="0.25">
      <c r="Q60" s="34"/>
      <c r="R60" s="34"/>
      <c r="S60" s="34"/>
      <c r="T60" s="34"/>
      <c r="U60" s="34"/>
      <c r="X60" s="62" t="str">
        <f>IFERROR(VLOOKUP($W60,NTG_RR!$A:$N,8+COLUMN()-COLUMN($X$8),0),"")</f>
        <v/>
      </c>
      <c r="Y60" s="62" t="str">
        <f>IFERROR(VLOOKUP($W60,NTG_RR!$A:$N,8+COLUMN()-COLUMN($X$8),0),"")</f>
        <v/>
      </c>
      <c r="Z60" s="62" t="str">
        <f>IFERROR(VLOOKUP($W60,NTG_RR!$A:$N,8+COLUMN()-COLUMN($X$8),0),"")</f>
        <v/>
      </c>
      <c r="AA60" s="62" t="str">
        <f>IFERROR(VLOOKUP($W60,NTG_RR!$A:$N,8+COLUMN()-COLUMN($X$8),0),"")</f>
        <v/>
      </c>
      <c r="AB60" s="62" t="str">
        <f>IFERROR(VLOOKUP($W60,NTG_RR!$A:$N,8+COLUMN()-COLUMN($X$8),0),"")</f>
        <v/>
      </c>
      <c r="AC60" s="62" t="str">
        <f>IFERROR(VLOOKUP($W60,NTG_RR!$A:$N,8+COLUMN()-COLUMN($X$8),0),"")</f>
        <v/>
      </c>
      <c r="AD60" s="62" t="str">
        <f>IFERROR(VLOOKUP($W60,NTG_RR!$A:$N,8+COLUMN()-COLUMN($X$8),0),"")</f>
        <v/>
      </c>
      <c r="AF60" s="43" t="str">
        <f>IFERROR(VLOOKUP($W60,NTG_RR!$A:$P,8+COLUMN()-COLUMN($X$8),0),"")</f>
        <v/>
      </c>
    </row>
    <row r="61" spans="17:32" x14ac:dyDescent="0.25">
      <c r="Q61" s="34"/>
      <c r="R61" s="34"/>
      <c r="S61" s="34"/>
      <c r="T61" s="34"/>
      <c r="U61" s="34"/>
      <c r="X61" s="62" t="str">
        <f>IFERROR(VLOOKUP($W61,NTG_RR!$A:$N,8+COLUMN()-COLUMN($X$8),0),"")</f>
        <v/>
      </c>
      <c r="Y61" s="62" t="str">
        <f>IFERROR(VLOOKUP($W61,NTG_RR!$A:$N,8+COLUMN()-COLUMN($X$8),0),"")</f>
        <v/>
      </c>
      <c r="Z61" s="62" t="str">
        <f>IFERROR(VLOOKUP($W61,NTG_RR!$A:$N,8+COLUMN()-COLUMN($X$8),0),"")</f>
        <v/>
      </c>
      <c r="AA61" s="62" t="str">
        <f>IFERROR(VLOOKUP($W61,NTG_RR!$A:$N,8+COLUMN()-COLUMN($X$8),0),"")</f>
        <v/>
      </c>
      <c r="AB61" s="62" t="str">
        <f>IFERROR(VLOOKUP($W61,NTG_RR!$A:$N,8+COLUMN()-COLUMN($X$8),0),"")</f>
        <v/>
      </c>
      <c r="AC61" s="62" t="str">
        <f>IFERROR(VLOOKUP($W61,NTG_RR!$A:$N,8+COLUMN()-COLUMN($X$8),0),"")</f>
        <v/>
      </c>
      <c r="AD61" s="62" t="str">
        <f>IFERROR(VLOOKUP($W61,NTG_RR!$A:$N,8+COLUMN()-COLUMN($X$8),0),"")</f>
        <v/>
      </c>
      <c r="AF61" s="43" t="str">
        <f>IFERROR(VLOOKUP($W61,NTG_RR!$A:$P,8+COLUMN()-COLUMN($X$8),0),"")</f>
        <v/>
      </c>
    </row>
    <row r="62" spans="17:32" x14ac:dyDescent="0.25">
      <c r="Q62" s="34"/>
      <c r="R62" s="34"/>
      <c r="S62" s="34"/>
      <c r="T62" s="34"/>
      <c r="U62" s="34"/>
      <c r="X62" s="62" t="str">
        <f>IFERROR(VLOOKUP($W62,NTG_RR!$A:$N,8+COLUMN()-COLUMN($X$8),0),"")</f>
        <v/>
      </c>
      <c r="Y62" s="62" t="str">
        <f>IFERROR(VLOOKUP($W62,NTG_RR!$A:$N,8+COLUMN()-COLUMN($X$8),0),"")</f>
        <v/>
      </c>
      <c r="Z62" s="62" t="str">
        <f>IFERROR(VLOOKUP($W62,NTG_RR!$A:$N,8+COLUMN()-COLUMN($X$8),0),"")</f>
        <v/>
      </c>
      <c r="AA62" s="62" t="str">
        <f>IFERROR(VLOOKUP($W62,NTG_RR!$A:$N,8+COLUMN()-COLUMN($X$8),0),"")</f>
        <v/>
      </c>
      <c r="AB62" s="62" t="str">
        <f>IFERROR(VLOOKUP($W62,NTG_RR!$A:$N,8+COLUMN()-COLUMN($X$8),0),"")</f>
        <v/>
      </c>
      <c r="AC62" s="62" t="str">
        <f>IFERROR(VLOOKUP($W62,NTG_RR!$A:$N,8+COLUMN()-COLUMN($X$8),0),"")</f>
        <v/>
      </c>
      <c r="AD62" s="62" t="str">
        <f>IFERROR(VLOOKUP($W62,NTG_RR!$A:$N,8+COLUMN()-COLUMN($X$8),0),"")</f>
        <v/>
      </c>
      <c r="AF62" s="43" t="str">
        <f>IFERROR(VLOOKUP($W62,NTG_RR!$A:$P,8+COLUMN()-COLUMN($X$8),0),"")</f>
        <v/>
      </c>
    </row>
    <row r="63" spans="17:32" x14ac:dyDescent="0.25">
      <c r="Q63" s="34"/>
      <c r="R63" s="34"/>
      <c r="S63" s="34"/>
      <c r="T63" s="34"/>
      <c r="U63" s="34"/>
      <c r="X63" s="62" t="str">
        <f>IFERROR(VLOOKUP($W63,NTG_RR!$A:$N,8+COLUMN()-COLUMN($X$8),0),"")</f>
        <v/>
      </c>
      <c r="Y63" s="62" t="str">
        <f>IFERROR(VLOOKUP($W63,NTG_RR!$A:$N,8+COLUMN()-COLUMN($X$8),0),"")</f>
        <v/>
      </c>
      <c r="Z63" s="62" t="str">
        <f>IFERROR(VLOOKUP($W63,NTG_RR!$A:$N,8+COLUMN()-COLUMN($X$8),0),"")</f>
        <v/>
      </c>
      <c r="AA63" s="62" t="str">
        <f>IFERROR(VLOOKUP($W63,NTG_RR!$A:$N,8+COLUMN()-COLUMN($X$8),0),"")</f>
        <v/>
      </c>
      <c r="AB63" s="62" t="str">
        <f>IFERROR(VLOOKUP($W63,NTG_RR!$A:$N,8+COLUMN()-COLUMN($X$8),0),"")</f>
        <v/>
      </c>
      <c r="AC63" s="62" t="str">
        <f>IFERROR(VLOOKUP($W63,NTG_RR!$A:$N,8+COLUMN()-COLUMN($X$8),0),"")</f>
        <v/>
      </c>
      <c r="AD63" s="62" t="str">
        <f>IFERROR(VLOOKUP($W63,NTG_RR!$A:$N,8+COLUMN()-COLUMN($X$8),0),"")</f>
        <v/>
      </c>
      <c r="AF63" s="43" t="str">
        <f>IFERROR(VLOOKUP($W63,NTG_RR!$A:$P,8+COLUMN()-COLUMN($X$8),0),"")</f>
        <v/>
      </c>
    </row>
    <row r="64" spans="17:32" x14ac:dyDescent="0.25">
      <c r="Q64" s="34"/>
      <c r="R64" s="34"/>
      <c r="S64" s="34"/>
      <c r="T64" s="34"/>
      <c r="U64" s="34"/>
      <c r="X64" s="62" t="str">
        <f>IFERROR(VLOOKUP($W64,NTG_RR!$A:$N,8+COLUMN()-COLUMN($X$8),0),"")</f>
        <v/>
      </c>
      <c r="Y64" s="62" t="str">
        <f>IFERROR(VLOOKUP($W64,NTG_RR!$A:$N,8+COLUMN()-COLUMN($X$8),0),"")</f>
        <v/>
      </c>
      <c r="Z64" s="62" t="str">
        <f>IFERROR(VLOOKUP($W64,NTG_RR!$A:$N,8+COLUMN()-COLUMN($X$8),0),"")</f>
        <v/>
      </c>
      <c r="AA64" s="62" t="str">
        <f>IFERROR(VLOOKUP($W64,NTG_RR!$A:$N,8+COLUMN()-COLUMN($X$8),0),"")</f>
        <v/>
      </c>
      <c r="AB64" s="62" t="str">
        <f>IFERROR(VLOOKUP($W64,NTG_RR!$A:$N,8+COLUMN()-COLUMN($X$8),0),"")</f>
        <v/>
      </c>
      <c r="AC64" s="62" t="str">
        <f>IFERROR(VLOOKUP($W64,NTG_RR!$A:$N,8+COLUMN()-COLUMN($X$8),0),"")</f>
        <v/>
      </c>
      <c r="AD64" s="62" t="str">
        <f>IFERROR(VLOOKUP($W64,NTG_RR!$A:$N,8+COLUMN()-COLUMN($X$8),0),"")</f>
        <v/>
      </c>
      <c r="AF64" s="43" t="str">
        <f>IFERROR(VLOOKUP($W64,NTG_RR!$A:$P,8+COLUMN()-COLUMN($X$8),0),"")</f>
        <v/>
      </c>
    </row>
    <row r="65" spans="17:32" x14ac:dyDescent="0.25">
      <c r="Q65" s="34"/>
      <c r="R65" s="34"/>
      <c r="S65" s="34"/>
      <c r="T65" s="34"/>
      <c r="U65" s="34"/>
      <c r="X65" s="62" t="str">
        <f>IFERROR(VLOOKUP($W65,NTG_RR!$A:$N,8+COLUMN()-COLUMN($X$8),0),"")</f>
        <v/>
      </c>
      <c r="Y65" s="62" t="str">
        <f>IFERROR(VLOOKUP($W65,NTG_RR!$A:$N,8+COLUMN()-COLUMN($X$8),0),"")</f>
        <v/>
      </c>
      <c r="Z65" s="62" t="str">
        <f>IFERROR(VLOOKUP($W65,NTG_RR!$A:$N,8+COLUMN()-COLUMN($X$8),0),"")</f>
        <v/>
      </c>
      <c r="AA65" s="62" t="str">
        <f>IFERROR(VLOOKUP($W65,NTG_RR!$A:$N,8+COLUMN()-COLUMN($X$8),0),"")</f>
        <v/>
      </c>
      <c r="AB65" s="62" t="str">
        <f>IFERROR(VLOOKUP($W65,NTG_RR!$A:$N,8+COLUMN()-COLUMN($X$8),0),"")</f>
        <v/>
      </c>
      <c r="AC65" s="62" t="str">
        <f>IFERROR(VLOOKUP($W65,NTG_RR!$A:$N,8+COLUMN()-COLUMN($X$8),0),"")</f>
        <v/>
      </c>
      <c r="AD65" s="62" t="str">
        <f>IFERROR(VLOOKUP($W65,NTG_RR!$A:$N,8+COLUMN()-COLUMN($X$8),0),"")</f>
        <v/>
      </c>
      <c r="AF65" s="43" t="str">
        <f>IFERROR(VLOOKUP($W65,NTG_RR!$A:$P,8+COLUMN()-COLUMN($X$8),0),"")</f>
        <v/>
      </c>
    </row>
    <row r="66" spans="17:32" x14ac:dyDescent="0.25">
      <c r="Q66" s="34"/>
      <c r="R66" s="34"/>
      <c r="S66" s="34"/>
      <c r="T66" s="34"/>
      <c r="U66" s="34"/>
      <c r="X66" s="62" t="str">
        <f>IFERROR(VLOOKUP($W66,NTG_RR!$A:$N,8+COLUMN()-COLUMN($X$8),0),"")</f>
        <v/>
      </c>
      <c r="Y66" s="62" t="str">
        <f>IFERROR(VLOOKUP($W66,NTG_RR!$A:$N,8+COLUMN()-COLUMN($X$8),0),"")</f>
        <v/>
      </c>
      <c r="Z66" s="62" t="str">
        <f>IFERROR(VLOOKUP($W66,NTG_RR!$A:$N,8+COLUMN()-COLUMN($X$8),0),"")</f>
        <v/>
      </c>
      <c r="AA66" s="62" t="str">
        <f>IFERROR(VLOOKUP($W66,NTG_RR!$A:$N,8+COLUMN()-COLUMN($X$8),0),"")</f>
        <v/>
      </c>
      <c r="AB66" s="62" t="str">
        <f>IFERROR(VLOOKUP($W66,NTG_RR!$A:$N,8+COLUMN()-COLUMN($X$8),0),"")</f>
        <v/>
      </c>
      <c r="AC66" s="62" t="str">
        <f>IFERROR(VLOOKUP($W66,NTG_RR!$A:$N,8+COLUMN()-COLUMN($X$8),0),"")</f>
        <v/>
      </c>
      <c r="AD66" s="62" t="str">
        <f>IFERROR(VLOOKUP($W66,NTG_RR!$A:$N,8+COLUMN()-COLUMN($X$8),0),"")</f>
        <v/>
      </c>
      <c r="AF66" s="43" t="str">
        <f>IFERROR(VLOOKUP($W66,NTG_RR!$A:$P,8+COLUMN()-COLUMN($X$8),0),"")</f>
        <v/>
      </c>
    </row>
    <row r="67" spans="17:32" x14ac:dyDescent="0.25">
      <c r="Q67" s="34"/>
      <c r="R67" s="34"/>
      <c r="S67" s="34"/>
      <c r="T67" s="34"/>
      <c r="U67" s="34"/>
      <c r="X67" s="62" t="str">
        <f>IFERROR(VLOOKUP($W67,NTG_RR!$A:$N,8+COLUMN()-COLUMN($X$8),0),"")</f>
        <v/>
      </c>
      <c r="Y67" s="62" t="str">
        <f>IFERROR(VLOOKUP($W67,NTG_RR!$A:$N,8+COLUMN()-COLUMN($X$8),0),"")</f>
        <v/>
      </c>
      <c r="Z67" s="62" t="str">
        <f>IFERROR(VLOOKUP($W67,NTG_RR!$A:$N,8+COLUMN()-COLUMN($X$8),0),"")</f>
        <v/>
      </c>
      <c r="AA67" s="62" t="str">
        <f>IFERROR(VLOOKUP($W67,NTG_RR!$A:$N,8+COLUMN()-COLUMN($X$8),0),"")</f>
        <v/>
      </c>
      <c r="AB67" s="62" t="str">
        <f>IFERROR(VLOOKUP($W67,NTG_RR!$A:$N,8+COLUMN()-COLUMN($X$8),0),"")</f>
        <v/>
      </c>
      <c r="AC67" s="62" t="str">
        <f>IFERROR(VLOOKUP($W67,NTG_RR!$A:$N,8+COLUMN()-COLUMN($X$8),0),"")</f>
        <v/>
      </c>
      <c r="AD67" s="62" t="str">
        <f>IFERROR(VLOOKUP($W67,NTG_RR!$A:$N,8+COLUMN()-COLUMN($X$8),0),"")</f>
        <v/>
      </c>
      <c r="AF67" s="43" t="str">
        <f>IFERROR(VLOOKUP($W67,NTG_RR!$A:$P,8+COLUMN()-COLUMN($X$8),0),"")</f>
        <v/>
      </c>
    </row>
    <row r="68" spans="17:32" x14ac:dyDescent="0.25">
      <c r="Q68" s="34"/>
      <c r="R68" s="34"/>
      <c r="S68" s="34"/>
      <c r="T68" s="34"/>
      <c r="U68" s="34"/>
      <c r="X68" s="62" t="str">
        <f>IFERROR(VLOOKUP($W68,NTG_RR!$A:$N,8+COLUMN()-COLUMN($X$8),0),"")</f>
        <v/>
      </c>
      <c r="Y68" s="62" t="str">
        <f>IFERROR(VLOOKUP($W68,NTG_RR!$A:$N,8+COLUMN()-COLUMN($X$8),0),"")</f>
        <v/>
      </c>
      <c r="Z68" s="62" t="str">
        <f>IFERROR(VLOOKUP($W68,NTG_RR!$A:$N,8+COLUMN()-COLUMN($X$8),0),"")</f>
        <v/>
      </c>
      <c r="AA68" s="62" t="str">
        <f>IFERROR(VLOOKUP($W68,NTG_RR!$A:$N,8+COLUMN()-COLUMN($X$8),0),"")</f>
        <v/>
      </c>
      <c r="AB68" s="62" t="str">
        <f>IFERROR(VLOOKUP($W68,NTG_RR!$A:$N,8+COLUMN()-COLUMN($X$8),0),"")</f>
        <v/>
      </c>
      <c r="AC68" s="62" t="str">
        <f>IFERROR(VLOOKUP($W68,NTG_RR!$A:$N,8+COLUMN()-COLUMN($X$8),0),"")</f>
        <v/>
      </c>
      <c r="AD68" s="62" t="str">
        <f>IFERROR(VLOOKUP($W68,NTG_RR!$A:$N,8+COLUMN()-COLUMN($X$8),0),"")</f>
        <v/>
      </c>
      <c r="AF68" s="43" t="str">
        <f>IFERROR(VLOOKUP($W68,NTG_RR!$A:$P,8+COLUMN()-COLUMN($X$8),0),"")</f>
        <v/>
      </c>
    </row>
    <row r="69" spans="17:32" x14ac:dyDescent="0.25">
      <c r="Q69" s="34"/>
      <c r="R69" s="34"/>
      <c r="S69" s="34"/>
      <c r="T69" s="34"/>
      <c r="U69" s="34"/>
      <c r="X69" s="62" t="str">
        <f>IFERROR(VLOOKUP($W69,NTG_RR!$A:$N,8+COLUMN()-COLUMN($X$8),0),"")</f>
        <v/>
      </c>
      <c r="Y69" s="62" t="str">
        <f>IFERROR(VLOOKUP($W69,NTG_RR!$A:$N,8+COLUMN()-COLUMN($X$8),0),"")</f>
        <v/>
      </c>
      <c r="Z69" s="62" t="str">
        <f>IFERROR(VLOOKUP($W69,NTG_RR!$A:$N,8+COLUMN()-COLUMN($X$8),0),"")</f>
        <v/>
      </c>
      <c r="AA69" s="62" t="str">
        <f>IFERROR(VLOOKUP($W69,NTG_RR!$A:$N,8+COLUMN()-COLUMN($X$8),0),"")</f>
        <v/>
      </c>
      <c r="AB69" s="62" t="str">
        <f>IFERROR(VLOOKUP($W69,NTG_RR!$A:$N,8+COLUMN()-COLUMN($X$8),0),"")</f>
        <v/>
      </c>
      <c r="AC69" s="62" t="str">
        <f>IFERROR(VLOOKUP($W69,NTG_RR!$A:$N,8+COLUMN()-COLUMN($X$8),0),"")</f>
        <v/>
      </c>
      <c r="AD69" s="62" t="str">
        <f>IFERROR(VLOOKUP($W69,NTG_RR!$A:$N,8+COLUMN()-COLUMN($X$8),0),"")</f>
        <v/>
      </c>
      <c r="AF69" s="43" t="str">
        <f>IFERROR(VLOOKUP($W69,NTG_RR!$A:$P,8+COLUMN()-COLUMN($X$8),0),"")</f>
        <v/>
      </c>
    </row>
    <row r="70" spans="17:32" x14ac:dyDescent="0.25">
      <c r="Q70" s="34"/>
      <c r="R70" s="34"/>
      <c r="S70" s="34"/>
      <c r="T70" s="34"/>
      <c r="U70" s="34"/>
      <c r="X70" s="62" t="str">
        <f>IFERROR(VLOOKUP($W70,NTG_RR!$A:$N,8+COLUMN()-COLUMN($X$8),0),"")</f>
        <v/>
      </c>
      <c r="Y70" s="62" t="str">
        <f>IFERROR(VLOOKUP($W70,NTG_RR!$A:$N,8+COLUMN()-COLUMN($X$8),0),"")</f>
        <v/>
      </c>
      <c r="Z70" s="62" t="str">
        <f>IFERROR(VLOOKUP($W70,NTG_RR!$A:$N,8+COLUMN()-COLUMN($X$8),0),"")</f>
        <v/>
      </c>
      <c r="AA70" s="62" t="str">
        <f>IFERROR(VLOOKUP($W70,NTG_RR!$A:$N,8+COLUMN()-COLUMN($X$8),0),"")</f>
        <v/>
      </c>
      <c r="AB70" s="62" t="str">
        <f>IFERROR(VLOOKUP($W70,NTG_RR!$A:$N,8+COLUMN()-COLUMN($X$8),0),"")</f>
        <v/>
      </c>
      <c r="AC70" s="62" t="str">
        <f>IFERROR(VLOOKUP($W70,NTG_RR!$A:$N,8+COLUMN()-COLUMN($X$8),0),"")</f>
        <v/>
      </c>
      <c r="AD70" s="62" t="str">
        <f>IFERROR(VLOOKUP($W70,NTG_RR!$A:$N,8+COLUMN()-COLUMN($X$8),0),"")</f>
        <v/>
      </c>
      <c r="AF70" s="43" t="str">
        <f>IFERROR(VLOOKUP($W70,NTG_RR!$A:$P,8+COLUMN()-COLUMN($X$8),0),"")</f>
        <v/>
      </c>
    </row>
    <row r="71" spans="17:32" x14ac:dyDescent="0.25">
      <c r="Q71" s="34"/>
      <c r="R71" s="34"/>
      <c r="S71" s="34"/>
      <c r="T71" s="34"/>
      <c r="U71" s="34"/>
      <c r="X71" s="62" t="str">
        <f>IFERROR(VLOOKUP($W71,NTG_RR!$A:$N,8+COLUMN()-COLUMN($X$8),0),"")</f>
        <v/>
      </c>
      <c r="Y71" s="62" t="str">
        <f>IFERROR(VLOOKUP($W71,NTG_RR!$A:$N,8+COLUMN()-COLUMN($X$8),0),"")</f>
        <v/>
      </c>
      <c r="Z71" s="62" t="str">
        <f>IFERROR(VLOOKUP($W71,NTG_RR!$A:$N,8+COLUMN()-COLUMN($X$8),0),"")</f>
        <v/>
      </c>
      <c r="AA71" s="62" t="str">
        <f>IFERROR(VLOOKUP($W71,NTG_RR!$A:$N,8+COLUMN()-COLUMN($X$8),0),"")</f>
        <v/>
      </c>
      <c r="AB71" s="62" t="str">
        <f>IFERROR(VLOOKUP($W71,NTG_RR!$A:$N,8+COLUMN()-COLUMN($X$8),0),"")</f>
        <v/>
      </c>
      <c r="AC71" s="62" t="str">
        <f>IFERROR(VLOOKUP($W71,NTG_RR!$A:$N,8+COLUMN()-COLUMN($X$8),0),"")</f>
        <v/>
      </c>
      <c r="AD71" s="62" t="str">
        <f>IFERROR(VLOOKUP($W71,NTG_RR!$A:$N,8+COLUMN()-COLUMN($X$8),0),"")</f>
        <v/>
      </c>
      <c r="AF71" s="43" t="str">
        <f>IFERROR(VLOOKUP($W71,NTG_RR!$A:$P,8+COLUMN()-COLUMN($X$8),0),"")</f>
        <v/>
      </c>
    </row>
    <row r="72" spans="17:32" x14ac:dyDescent="0.25">
      <c r="Q72" s="34"/>
      <c r="R72" s="34"/>
      <c r="S72" s="34"/>
      <c r="T72" s="34"/>
      <c r="U72" s="34"/>
      <c r="X72" s="62" t="str">
        <f>IFERROR(VLOOKUP($W72,NTG_RR!$A:$N,8+COLUMN()-COLUMN($X$8),0),"")</f>
        <v/>
      </c>
      <c r="Y72" s="62" t="str">
        <f>IFERROR(VLOOKUP($W72,NTG_RR!$A:$N,8+COLUMN()-COLUMN($X$8),0),"")</f>
        <v/>
      </c>
      <c r="Z72" s="62" t="str">
        <f>IFERROR(VLOOKUP($W72,NTG_RR!$A:$N,8+COLUMN()-COLUMN($X$8),0),"")</f>
        <v/>
      </c>
      <c r="AA72" s="62" t="str">
        <f>IFERROR(VLOOKUP($W72,NTG_RR!$A:$N,8+COLUMN()-COLUMN($X$8),0),"")</f>
        <v/>
      </c>
      <c r="AB72" s="62" t="str">
        <f>IFERROR(VLOOKUP($W72,NTG_RR!$A:$N,8+COLUMN()-COLUMN($X$8),0),"")</f>
        <v/>
      </c>
      <c r="AC72" s="62" t="str">
        <f>IFERROR(VLOOKUP($W72,NTG_RR!$A:$N,8+COLUMN()-COLUMN($X$8),0),"")</f>
        <v/>
      </c>
      <c r="AD72" s="62" t="str">
        <f>IFERROR(VLOOKUP($W72,NTG_RR!$A:$N,8+COLUMN()-COLUMN($X$8),0),"")</f>
        <v/>
      </c>
      <c r="AF72" s="43" t="str">
        <f>IFERROR(VLOOKUP($W72,NTG_RR!$A:$P,8+COLUMN()-COLUMN($X$8),0),"")</f>
        <v/>
      </c>
    </row>
    <row r="73" spans="17:32" x14ac:dyDescent="0.25">
      <c r="Q73" s="34"/>
      <c r="R73" s="34"/>
      <c r="S73" s="34"/>
      <c r="T73" s="34"/>
      <c r="U73" s="34"/>
      <c r="X73" s="62" t="str">
        <f>IFERROR(VLOOKUP($W73,NTG_RR!$A:$N,8+COLUMN()-COLUMN($X$8),0),"")</f>
        <v/>
      </c>
      <c r="Y73" s="62" t="str">
        <f>IFERROR(VLOOKUP($W73,NTG_RR!$A:$N,8+COLUMN()-COLUMN($X$8),0),"")</f>
        <v/>
      </c>
      <c r="Z73" s="62" t="str">
        <f>IFERROR(VLOOKUP($W73,NTG_RR!$A:$N,8+COLUMN()-COLUMN($X$8),0),"")</f>
        <v/>
      </c>
      <c r="AA73" s="62" t="str">
        <f>IFERROR(VLOOKUP($W73,NTG_RR!$A:$N,8+COLUMN()-COLUMN($X$8),0),"")</f>
        <v/>
      </c>
      <c r="AB73" s="62" t="str">
        <f>IFERROR(VLOOKUP($W73,NTG_RR!$A:$N,8+COLUMN()-COLUMN($X$8),0),"")</f>
        <v/>
      </c>
      <c r="AC73" s="62" t="str">
        <f>IFERROR(VLOOKUP($W73,NTG_RR!$A:$N,8+COLUMN()-COLUMN($X$8),0),"")</f>
        <v/>
      </c>
      <c r="AD73" s="62" t="str">
        <f>IFERROR(VLOOKUP($W73,NTG_RR!$A:$N,8+COLUMN()-COLUMN($X$8),0),"")</f>
        <v/>
      </c>
      <c r="AF73" s="43" t="str">
        <f>IFERROR(VLOOKUP($W73,NTG_RR!$A:$P,8+COLUMN()-COLUMN($X$8),0),"")</f>
        <v/>
      </c>
    </row>
    <row r="74" spans="17:32" x14ac:dyDescent="0.25">
      <c r="Q74" s="34"/>
      <c r="R74" s="34"/>
      <c r="S74" s="34"/>
      <c r="T74" s="34"/>
      <c r="U74" s="34"/>
      <c r="X74" s="62" t="str">
        <f>IFERROR(VLOOKUP($W74,NTG_RR!$A:$N,8+COLUMN()-COLUMN($X$8),0),"")</f>
        <v/>
      </c>
      <c r="Y74" s="62" t="str">
        <f>IFERROR(VLOOKUP($W74,NTG_RR!$A:$N,8+COLUMN()-COLUMN($X$8),0),"")</f>
        <v/>
      </c>
      <c r="Z74" s="62" t="str">
        <f>IFERROR(VLOOKUP($W74,NTG_RR!$A:$N,8+COLUMN()-COLUMN($X$8),0),"")</f>
        <v/>
      </c>
      <c r="AA74" s="62" t="str">
        <f>IFERROR(VLOOKUP($W74,NTG_RR!$A:$N,8+COLUMN()-COLUMN($X$8),0),"")</f>
        <v/>
      </c>
      <c r="AB74" s="62" t="str">
        <f>IFERROR(VLOOKUP($W74,NTG_RR!$A:$N,8+COLUMN()-COLUMN($X$8),0),"")</f>
        <v/>
      </c>
      <c r="AC74" s="62" t="str">
        <f>IFERROR(VLOOKUP($W74,NTG_RR!$A:$N,8+COLUMN()-COLUMN($X$8),0),"")</f>
        <v/>
      </c>
      <c r="AD74" s="62" t="str">
        <f>IFERROR(VLOOKUP($W74,NTG_RR!$A:$N,8+COLUMN()-COLUMN($X$8),0),"")</f>
        <v/>
      </c>
      <c r="AF74" s="43" t="str">
        <f>IFERROR(VLOOKUP($W74,NTG_RR!$A:$P,8+COLUMN()-COLUMN($X$8),0),"")</f>
        <v/>
      </c>
    </row>
    <row r="75" spans="17:32" x14ac:dyDescent="0.25">
      <c r="Q75" s="34"/>
      <c r="R75" s="34"/>
      <c r="S75" s="34"/>
      <c r="T75" s="34"/>
      <c r="U75" s="34"/>
      <c r="X75" s="62" t="str">
        <f>IFERROR(VLOOKUP($W75,NTG_RR!$A:$N,8+COLUMN()-COLUMN($X$8),0),"")</f>
        <v/>
      </c>
      <c r="Y75" s="62" t="str">
        <f>IFERROR(VLOOKUP($W75,NTG_RR!$A:$N,8+COLUMN()-COLUMN($X$8),0),"")</f>
        <v/>
      </c>
      <c r="Z75" s="62" t="str">
        <f>IFERROR(VLOOKUP($W75,NTG_RR!$A:$N,8+COLUMN()-COLUMN($X$8),0),"")</f>
        <v/>
      </c>
      <c r="AA75" s="62" t="str">
        <f>IFERROR(VLOOKUP($W75,NTG_RR!$A:$N,8+COLUMN()-COLUMN($X$8),0),"")</f>
        <v/>
      </c>
      <c r="AB75" s="62" t="str">
        <f>IFERROR(VLOOKUP($W75,NTG_RR!$A:$N,8+COLUMN()-COLUMN($X$8),0),"")</f>
        <v/>
      </c>
      <c r="AC75" s="62" t="str">
        <f>IFERROR(VLOOKUP($W75,NTG_RR!$A:$N,8+COLUMN()-COLUMN($X$8),0),"")</f>
        <v/>
      </c>
      <c r="AD75" s="62" t="str">
        <f>IFERROR(VLOOKUP($W75,NTG_RR!$A:$N,8+COLUMN()-COLUMN($X$8),0),"")</f>
        <v/>
      </c>
      <c r="AF75" s="43" t="str">
        <f>IFERROR(VLOOKUP($W75,NTG_RR!$A:$P,8+COLUMN()-COLUMN($X$8),0),"")</f>
        <v/>
      </c>
    </row>
    <row r="76" spans="17:32" x14ac:dyDescent="0.25">
      <c r="Q76" s="34"/>
      <c r="R76" s="34"/>
      <c r="S76" s="34"/>
      <c r="T76" s="34"/>
      <c r="U76" s="34"/>
      <c r="X76" s="62" t="str">
        <f>IFERROR(VLOOKUP($W76,NTG_RR!$A:$N,8+COLUMN()-COLUMN($X$8),0),"")</f>
        <v/>
      </c>
      <c r="Y76" s="62" t="str">
        <f>IFERROR(VLOOKUP($W76,NTG_RR!$A:$N,8+COLUMN()-COLUMN($X$8),0),"")</f>
        <v/>
      </c>
      <c r="Z76" s="62" t="str">
        <f>IFERROR(VLOOKUP($W76,NTG_RR!$A:$N,8+COLUMN()-COLUMN($X$8),0),"")</f>
        <v/>
      </c>
      <c r="AA76" s="62" t="str">
        <f>IFERROR(VLOOKUP($W76,NTG_RR!$A:$N,8+COLUMN()-COLUMN($X$8),0),"")</f>
        <v/>
      </c>
      <c r="AB76" s="62" t="str">
        <f>IFERROR(VLOOKUP($W76,NTG_RR!$A:$N,8+COLUMN()-COLUMN($X$8),0),"")</f>
        <v/>
      </c>
      <c r="AC76" s="62" t="str">
        <f>IFERROR(VLOOKUP($W76,NTG_RR!$A:$N,8+COLUMN()-COLUMN($X$8),0),"")</f>
        <v/>
      </c>
      <c r="AD76" s="62" t="str">
        <f>IFERROR(VLOOKUP($W76,NTG_RR!$A:$N,8+COLUMN()-COLUMN($X$8),0),"")</f>
        <v/>
      </c>
      <c r="AF76" s="43" t="str">
        <f>IFERROR(VLOOKUP($W76,NTG_RR!$A:$P,8+COLUMN()-COLUMN($X$8),0),"")</f>
        <v/>
      </c>
    </row>
    <row r="77" spans="17:32" x14ac:dyDescent="0.25">
      <c r="Q77" s="34"/>
      <c r="R77" s="34"/>
      <c r="S77" s="34"/>
      <c r="T77" s="34"/>
      <c r="U77" s="34"/>
      <c r="X77" s="62" t="str">
        <f>IFERROR(VLOOKUP($W77,NTG_RR!$A:$N,8+COLUMN()-COLUMN($X$8),0),"")</f>
        <v/>
      </c>
      <c r="Y77" s="62" t="str">
        <f>IFERROR(VLOOKUP($W77,NTG_RR!$A:$N,8+COLUMN()-COLUMN($X$8),0),"")</f>
        <v/>
      </c>
      <c r="Z77" s="62" t="str">
        <f>IFERROR(VLOOKUP($W77,NTG_RR!$A:$N,8+COLUMN()-COLUMN($X$8),0),"")</f>
        <v/>
      </c>
      <c r="AA77" s="62" t="str">
        <f>IFERROR(VLOOKUP($W77,NTG_RR!$A:$N,8+COLUMN()-COLUMN($X$8),0),"")</f>
        <v/>
      </c>
      <c r="AB77" s="62" t="str">
        <f>IFERROR(VLOOKUP($W77,NTG_RR!$A:$N,8+COLUMN()-COLUMN($X$8),0),"")</f>
        <v/>
      </c>
      <c r="AC77" s="62" t="str">
        <f>IFERROR(VLOOKUP($W77,NTG_RR!$A:$N,8+COLUMN()-COLUMN($X$8),0),"")</f>
        <v/>
      </c>
      <c r="AD77" s="62" t="str">
        <f>IFERROR(VLOOKUP($W77,NTG_RR!$A:$N,8+COLUMN()-COLUMN($X$8),0),"")</f>
        <v/>
      </c>
      <c r="AF77" s="43" t="str">
        <f>IFERROR(VLOOKUP($W77,NTG_RR!$A:$P,8+COLUMN()-COLUMN($X$8),0),"")</f>
        <v/>
      </c>
    </row>
    <row r="78" spans="17:32" x14ac:dyDescent="0.25">
      <c r="Q78" s="34"/>
      <c r="R78" s="34"/>
      <c r="S78" s="34"/>
      <c r="T78" s="34"/>
      <c r="U78" s="34"/>
      <c r="X78" s="62" t="str">
        <f>IFERROR(VLOOKUP($W78,NTG_RR!$A:$N,8+COLUMN()-COLUMN($X$8),0),"")</f>
        <v/>
      </c>
      <c r="Y78" s="62" t="str">
        <f>IFERROR(VLOOKUP($W78,NTG_RR!$A:$N,8+COLUMN()-COLUMN($X$8),0),"")</f>
        <v/>
      </c>
      <c r="Z78" s="62" t="str">
        <f>IFERROR(VLOOKUP($W78,NTG_RR!$A:$N,8+COLUMN()-COLUMN($X$8),0),"")</f>
        <v/>
      </c>
      <c r="AA78" s="62" t="str">
        <f>IFERROR(VLOOKUP($W78,NTG_RR!$A:$N,8+COLUMN()-COLUMN($X$8),0),"")</f>
        <v/>
      </c>
      <c r="AB78" s="62" t="str">
        <f>IFERROR(VLOOKUP($W78,NTG_RR!$A:$N,8+COLUMN()-COLUMN($X$8),0),"")</f>
        <v/>
      </c>
      <c r="AC78" s="62" t="str">
        <f>IFERROR(VLOOKUP($W78,NTG_RR!$A:$N,8+COLUMN()-COLUMN($X$8),0),"")</f>
        <v/>
      </c>
      <c r="AD78" s="62" t="str">
        <f>IFERROR(VLOOKUP($W78,NTG_RR!$A:$N,8+COLUMN()-COLUMN($X$8),0),"")</f>
        <v/>
      </c>
      <c r="AF78" s="43" t="str">
        <f>IFERROR(VLOOKUP($W78,NTG_RR!$A:$P,8+COLUMN()-COLUMN($X$8),0),"")</f>
        <v/>
      </c>
    </row>
    <row r="79" spans="17:32" x14ac:dyDescent="0.25">
      <c r="Q79" s="34"/>
      <c r="R79" s="34"/>
      <c r="S79" s="34"/>
      <c r="T79" s="34"/>
      <c r="U79" s="34"/>
      <c r="X79" s="62" t="str">
        <f>IFERROR(VLOOKUP($W79,NTG_RR!$A:$N,8+COLUMN()-COLUMN($X$8),0),"")</f>
        <v/>
      </c>
      <c r="Y79" s="62" t="str">
        <f>IFERROR(VLOOKUP($W79,NTG_RR!$A:$N,8+COLUMN()-COLUMN($X$8),0),"")</f>
        <v/>
      </c>
      <c r="Z79" s="62" t="str">
        <f>IFERROR(VLOOKUP($W79,NTG_RR!$A:$N,8+COLUMN()-COLUMN($X$8),0),"")</f>
        <v/>
      </c>
      <c r="AA79" s="62" t="str">
        <f>IFERROR(VLOOKUP($W79,NTG_RR!$A:$N,8+COLUMN()-COLUMN($X$8),0),"")</f>
        <v/>
      </c>
      <c r="AB79" s="62" t="str">
        <f>IFERROR(VLOOKUP($W79,NTG_RR!$A:$N,8+COLUMN()-COLUMN($X$8),0),"")</f>
        <v/>
      </c>
      <c r="AC79" s="62" t="str">
        <f>IFERROR(VLOOKUP($W79,NTG_RR!$A:$N,8+COLUMN()-COLUMN($X$8),0),"")</f>
        <v/>
      </c>
      <c r="AD79" s="62" t="str">
        <f>IFERROR(VLOOKUP($W79,NTG_RR!$A:$N,8+COLUMN()-COLUMN($X$8),0),"")</f>
        <v/>
      </c>
      <c r="AF79" s="43" t="str">
        <f>IFERROR(VLOOKUP($W79,NTG_RR!$A:$P,8+COLUMN()-COLUMN($X$8),0),"")</f>
        <v/>
      </c>
    </row>
    <row r="80" spans="17:32" x14ac:dyDescent="0.25">
      <c r="Q80" s="34"/>
      <c r="R80" s="34"/>
      <c r="S80" s="34"/>
      <c r="T80" s="34"/>
      <c r="U80" s="34"/>
      <c r="X80" s="62" t="str">
        <f>IFERROR(VLOOKUP($W80,NTG_RR!$A:$N,8+COLUMN()-COLUMN($X$8),0),"")</f>
        <v/>
      </c>
      <c r="Y80" s="62" t="str">
        <f>IFERROR(VLOOKUP($W80,NTG_RR!$A:$N,8+COLUMN()-COLUMN($X$8),0),"")</f>
        <v/>
      </c>
      <c r="Z80" s="62" t="str">
        <f>IFERROR(VLOOKUP($W80,NTG_RR!$A:$N,8+COLUMN()-COLUMN($X$8),0),"")</f>
        <v/>
      </c>
      <c r="AA80" s="62" t="str">
        <f>IFERROR(VLOOKUP($W80,NTG_RR!$A:$N,8+COLUMN()-COLUMN($X$8),0),"")</f>
        <v/>
      </c>
      <c r="AB80" s="62" t="str">
        <f>IFERROR(VLOOKUP($W80,NTG_RR!$A:$N,8+COLUMN()-COLUMN($X$8),0),"")</f>
        <v/>
      </c>
      <c r="AC80" s="62" t="str">
        <f>IFERROR(VLOOKUP($W80,NTG_RR!$A:$N,8+COLUMN()-COLUMN($X$8),0),"")</f>
        <v/>
      </c>
      <c r="AD80" s="62" t="str">
        <f>IFERROR(VLOOKUP($W80,NTG_RR!$A:$N,8+COLUMN()-COLUMN($X$8),0),"")</f>
        <v/>
      </c>
      <c r="AF80" s="43" t="str">
        <f>IFERROR(VLOOKUP($W80,NTG_RR!$A:$P,8+COLUMN()-COLUMN($X$8),0),"")</f>
        <v/>
      </c>
    </row>
    <row r="81" spans="17:32" x14ac:dyDescent="0.25">
      <c r="Q81" s="34"/>
      <c r="R81" s="34"/>
      <c r="S81" s="34"/>
      <c r="T81" s="34"/>
      <c r="U81" s="34"/>
      <c r="X81" s="62" t="str">
        <f>IFERROR(VLOOKUP($W81,NTG_RR!$A:$N,8+COLUMN()-COLUMN($X$8),0),"")</f>
        <v/>
      </c>
      <c r="Y81" s="62" t="str">
        <f>IFERROR(VLOOKUP($W81,NTG_RR!$A:$N,8+COLUMN()-COLUMN($X$8),0),"")</f>
        <v/>
      </c>
      <c r="Z81" s="62" t="str">
        <f>IFERROR(VLOOKUP($W81,NTG_RR!$A:$N,8+COLUMN()-COLUMN($X$8),0),"")</f>
        <v/>
      </c>
      <c r="AA81" s="62" t="str">
        <f>IFERROR(VLOOKUP($W81,NTG_RR!$A:$N,8+COLUMN()-COLUMN($X$8),0),"")</f>
        <v/>
      </c>
      <c r="AB81" s="62" t="str">
        <f>IFERROR(VLOOKUP($W81,NTG_RR!$A:$N,8+COLUMN()-COLUMN($X$8),0),"")</f>
        <v/>
      </c>
      <c r="AC81" s="62" t="str">
        <f>IFERROR(VLOOKUP($W81,NTG_RR!$A:$N,8+COLUMN()-COLUMN($X$8),0),"")</f>
        <v/>
      </c>
      <c r="AD81" s="62" t="str">
        <f>IFERROR(VLOOKUP($W81,NTG_RR!$A:$N,8+COLUMN()-COLUMN($X$8),0),"")</f>
        <v/>
      </c>
      <c r="AF81" s="43" t="str">
        <f>IFERROR(VLOOKUP($W81,NTG_RR!$A:$P,8+COLUMN()-COLUMN($X$8),0),"")</f>
        <v/>
      </c>
    </row>
    <row r="82" spans="17:32" x14ac:dyDescent="0.25">
      <c r="Q82" s="34"/>
      <c r="R82" s="34"/>
      <c r="S82" s="34"/>
      <c r="T82" s="34"/>
      <c r="U82" s="34"/>
      <c r="X82" s="62" t="str">
        <f>IFERROR(VLOOKUP($W82,NTG_RR!$A:$N,8+COLUMN()-COLUMN($X$8),0),"")</f>
        <v/>
      </c>
      <c r="Y82" s="62" t="str">
        <f>IFERROR(VLOOKUP($W82,NTG_RR!$A:$N,8+COLUMN()-COLUMN($X$8),0),"")</f>
        <v/>
      </c>
      <c r="Z82" s="62" t="str">
        <f>IFERROR(VLOOKUP($W82,NTG_RR!$A:$N,8+COLUMN()-COLUMN($X$8),0),"")</f>
        <v/>
      </c>
      <c r="AA82" s="62" t="str">
        <f>IFERROR(VLOOKUP($W82,NTG_RR!$A:$N,8+COLUMN()-COLUMN($X$8),0),"")</f>
        <v/>
      </c>
      <c r="AB82" s="62" t="str">
        <f>IFERROR(VLOOKUP($W82,NTG_RR!$A:$N,8+COLUMN()-COLUMN($X$8),0),"")</f>
        <v/>
      </c>
      <c r="AC82" s="62" t="str">
        <f>IFERROR(VLOOKUP($W82,NTG_RR!$A:$N,8+COLUMN()-COLUMN($X$8),0),"")</f>
        <v/>
      </c>
      <c r="AD82" s="62" t="str">
        <f>IFERROR(VLOOKUP($W82,NTG_RR!$A:$N,8+COLUMN()-COLUMN($X$8),0),"")</f>
        <v/>
      </c>
      <c r="AF82" s="43" t="str">
        <f>IFERROR(VLOOKUP($W82,NTG_RR!$A:$P,8+COLUMN()-COLUMN($X$8),0),"")</f>
        <v/>
      </c>
    </row>
    <row r="83" spans="17:32" x14ac:dyDescent="0.25">
      <c r="Q83" s="34"/>
      <c r="R83" s="34"/>
      <c r="S83" s="34"/>
      <c r="T83" s="34"/>
      <c r="U83" s="34"/>
      <c r="X83" s="62" t="str">
        <f>IFERROR(VLOOKUP($W83,NTG_RR!$A:$N,8+COLUMN()-COLUMN($X$8),0),"")</f>
        <v/>
      </c>
      <c r="Y83" s="62" t="str">
        <f>IFERROR(VLOOKUP($W83,NTG_RR!$A:$N,8+COLUMN()-COLUMN($X$8),0),"")</f>
        <v/>
      </c>
      <c r="Z83" s="62" t="str">
        <f>IFERROR(VLOOKUP($W83,NTG_RR!$A:$N,8+COLUMN()-COLUMN($X$8),0),"")</f>
        <v/>
      </c>
      <c r="AA83" s="62" t="str">
        <f>IFERROR(VLOOKUP($W83,NTG_RR!$A:$N,8+COLUMN()-COLUMN($X$8),0),"")</f>
        <v/>
      </c>
      <c r="AB83" s="62" t="str">
        <f>IFERROR(VLOOKUP($W83,NTG_RR!$A:$N,8+COLUMN()-COLUMN($X$8),0),"")</f>
        <v/>
      </c>
      <c r="AC83" s="62" t="str">
        <f>IFERROR(VLOOKUP($W83,NTG_RR!$A:$N,8+COLUMN()-COLUMN($X$8),0),"")</f>
        <v/>
      </c>
      <c r="AD83" s="62" t="str">
        <f>IFERROR(VLOOKUP($W83,NTG_RR!$A:$N,8+COLUMN()-COLUMN($X$8),0),"")</f>
        <v/>
      </c>
      <c r="AF83" s="43" t="str">
        <f>IFERROR(VLOOKUP($W83,NTG_RR!$A:$P,8+COLUMN()-COLUMN($X$8),0),"")</f>
        <v/>
      </c>
    </row>
    <row r="84" spans="17:32" x14ac:dyDescent="0.25">
      <c r="Q84" s="34"/>
      <c r="R84" s="34"/>
      <c r="S84" s="34"/>
      <c r="T84" s="34"/>
      <c r="U84" s="34"/>
      <c r="X84" s="62" t="str">
        <f>IFERROR(VLOOKUP($W84,NTG_RR!$A:$N,8+COLUMN()-COLUMN($X$8),0),"")</f>
        <v/>
      </c>
      <c r="Y84" s="62" t="str">
        <f>IFERROR(VLOOKUP($W84,NTG_RR!$A:$N,8+COLUMN()-COLUMN($X$8),0),"")</f>
        <v/>
      </c>
      <c r="Z84" s="62" t="str">
        <f>IFERROR(VLOOKUP($W84,NTG_RR!$A:$N,8+COLUMN()-COLUMN($X$8),0),"")</f>
        <v/>
      </c>
      <c r="AA84" s="62" t="str">
        <f>IFERROR(VLOOKUP($W84,NTG_RR!$A:$N,8+COLUMN()-COLUMN($X$8),0),"")</f>
        <v/>
      </c>
      <c r="AB84" s="62" t="str">
        <f>IFERROR(VLOOKUP($W84,NTG_RR!$A:$N,8+COLUMN()-COLUMN($X$8),0),"")</f>
        <v/>
      </c>
      <c r="AC84" s="62" t="str">
        <f>IFERROR(VLOOKUP($W84,NTG_RR!$A:$N,8+COLUMN()-COLUMN($X$8),0),"")</f>
        <v/>
      </c>
      <c r="AD84" s="62" t="str">
        <f>IFERROR(VLOOKUP($W84,NTG_RR!$A:$N,8+COLUMN()-COLUMN($X$8),0),"")</f>
        <v/>
      </c>
      <c r="AF84" s="43" t="str">
        <f>IFERROR(VLOOKUP($W84,NTG_RR!$A:$P,8+COLUMN()-COLUMN($X$8),0),"")</f>
        <v/>
      </c>
    </row>
    <row r="85" spans="17:32" x14ac:dyDescent="0.25">
      <c r="Q85" s="34"/>
      <c r="R85" s="34"/>
      <c r="S85" s="34"/>
      <c r="T85" s="34"/>
      <c r="U85" s="34"/>
      <c r="X85" s="62" t="str">
        <f>IFERROR(VLOOKUP($W85,NTG_RR!$A:$N,8+COLUMN()-COLUMN($X$8),0),"")</f>
        <v/>
      </c>
      <c r="Y85" s="62" t="str">
        <f>IFERROR(VLOOKUP($W85,NTG_RR!$A:$N,8+COLUMN()-COLUMN($X$8),0),"")</f>
        <v/>
      </c>
      <c r="Z85" s="62" t="str">
        <f>IFERROR(VLOOKUP($W85,NTG_RR!$A:$N,8+COLUMN()-COLUMN($X$8),0),"")</f>
        <v/>
      </c>
      <c r="AA85" s="62" t="str">
        <f>IFERROR(VLOOKUP($W85,NTG_RR!$A:$N,8+COLUMN()-COLUMN($X$8),0),"")</f>
        <v/>
      </c>
      <c r="AB85" s="62" t="str">
        <f>IFERROR(VLOOKUP($W85,NTG_RR!$A:$N,8+COLUMN()-COLUMN($X$8),0),"")</f>
        <v/>
      </c>
      <c r="AC85" s="62" t="str">
        <f>IFERROR(VLOOKUP($W85,NTG_RR!$A:$N,8+COLUMN()-COLUMN($X$8),0),"")</f>
        <v/>
      </c>
      <c r="AD85" s="62" t="str">
        <f>IFERROR(VLOOKUP($W85,NTG_RR!$A:$N,8+COLUMN()-COLUMN($X$8),0),"")</f>
        <v/>
      </c>
      <c r="AF85" s="43" t="str">
        <f>IFERROR(VLOOKUP($W85,NTG_RR!$A:$P,8+COLUMN()-COLUMN($X$8),0),"")</f>
        <v/>
      </c>
    </row>
    <row r="86" spans="17:32" x14ac:dyDescent="0.25">
      <c r="Q86" s="34"/>
      <c r="R86" s="34"/>
      <c r="S86" s="34"/>
      <c r="T86" s="34"/>
      <c r="U86" s="34"/>
      <c r="X86" s="62" t="str">
        <f>IFERROR(VLOOKUP($W86,NTG_RR!$A:$N,8+COLUMN()-COLUMN($X$8),0),"")</f>
        <v/>
      </c>
      <c r="Y86" s="62" t="str">
        <f>IFERROR(VLOOKUP($W86,NTG_RR!$A:$N,8+COLUMN()-COLUMN($X$8),0),"")</f>
        <v/>
      </c>
      <c r="Z86" s="62" t="str">
        <f>IFERROR(VLOOKUP($W86,NTG_RR!$A:$N,8+COLUMN()-COLUMN($X$8),0),"")</f>
        <v/>
      </c>
      <c r="AA86" s="62" t="str">
        <f>IFERROR(VLOOKUP($W86,NTG_RR!$A:$N,8+COLUMN()-COLUMN($X$8),0),"")</f>
        <v/>
      </c>
      <c r="AB86" s="62" t="str">
        <f>IFERROR(VLOOKUP($W86,NTG_RR!$A:$N,8+COLUMN()-COLUMN($X$8),0),"")</f>
        <v/>
      </c>
      <c r="AC86" s="62" t="str">
        <f>IFERROR(VLOOKUP($W86,NTG_RR!$A:$N,8+COLUMN()-COLUMN($X$8),0),"")</f>
        <v/>
      </c>
      <c r="AD86" s="62" t="str">
        <f>IFERROR(VLOOKUP($W86,NTG_RR!$A:$N,8+COLUMN()-COLUMN($X$8),0),"")</f>
        <v/>
      </c>
      <c r="AF86" s="43" t="str">
        <f>IFERROR(VLOOKUP($W86,NTG_RR!$A:$P,8+COLUMN()-COLUMN($X$8),0),"")</f>
        <v/>
      </c>
    </row>
    <row r="87" spans="17:32" x14ac:dyDescent="0.25">
      <c r="Q87" s="34"/>
      <c r="R87" s="34"/>
      <c r="S87" s="34"/>
      <c r="T87" s="34"/>
      <c r="U87" s="34"/>
      <c r="X87" s="62" t="str">
        <f>IFERROR(VLOOKUP($W87,NTG_RR!$A:$N,8+COLUMN()-COLUMN($X$8),0),"")</f>
        <v/>
      </c>
      <c r="Y87" s="62" t="str">
        <f>IFERROR(VLOOKUP($W87,NTG_RR!$A:$N,8+COLUMN()-COLUMN($X$8),0),"")</f>
        <v/>
      </c>
      <c r="Z87" s="62" t="str">
        <f>IFERROR(VLOOKUP($W87,NTG_RR!$A:$N,8+COLUMN()-COLUMN($X$8),0),"")</f>
        <v/>
      </c>
      <c r="AA87" s="62" t="str">
        <f>IFERROR(VLOOKUP($W87,NTG_RR!$A:$N,8+COLUMN()-COLUMN($X$8),0),"")</f>
        <v/>
      </c>
      <c r="AB87" s="62" t="str">
        <f>IFERROR(VLOOKUP($W87,NTG_RR!$A:$N,8+COLUMN()-COLUMN($X$8),0),"")</f>
        <v/>
      </c>
      <c r="AC87" s="62" t="str">
        <f>IFERROR(VLOOKUP($W87,NTG_RR!$A:$N,8+COLUMN()-COLUMN($X$8),0),"")</f>
        <v/>
      </c>
      <c r="AD87" s="62" t="str">
        <f>IFERROR(VLOOKUP($W87,NTG_RR!$A:$N,8+COLUMN()-COLUMN($X$8),0),"")</f>
        <v/>
      </c>
      <c r="AF87" s="43" t="str">
        <f>IFERROR(VLOOKUP($W87,NTG_RR!$A:$P,8+COLUMN()-COLUMN($X$8),0),"")</f>
        <v/>
      </c>
    </row>
    <row r="88" spans="17:32" x14ac:dyDescent="0.25">
      <c r="Q88" s="34"/>
      <c r="R88" s="34"/>
      <c r="S88" s="34"/>
      <c r="T88" s="34"/>
      <c r="U88" s="34"/>
      <c r="X88" s="62" t="str">
        <f>IFERROR(VLOOKUP($W88,NTG_RR!$A:$N,8+COLUMN()-COLUMN($X$8),0),"")</f>
        <v/>
      </c>
      <c r="Y88" s="62" t="str">
        <f>IFERROR(VLOOKUP($W88,NTG_RR!$A:$N,8+COLUMN()-COLUMN($X$8),0),"")</f>
        <v/>
      </c>
      <c r="Z88" s="62" t="str">
        <f>IFERROR(VLOOKUP($W88,NTG_RR!$A:$N,8+COLUMN()-COLUMN($X$8),0),"")</f>
        <v/>
      </c>
      <c r="AA88" s="62" t="str">
        <f>IFERROR(VLOOKUP($W88,NTG_RR!$A:$N,8+COLUMN()-COLUMN($X$8),0),"")</f>
        <v/>
      </c>
      <c r="AB88" s="62" t="str">
        <f>IFERROR(VLOOKUP($W88,NTG_RR!$A:$N,8+COLUMN()-COLUMN($X$8),0),"")</f>
        <v/>
      </c>
      <c r="AC88" s="62" t="str">
        <f>IFERROR(VLOOKUP($W88,NTG_RR!$A:$N,8+COLUMN()-COLUMN($X$8),0),"")</f>
        <v/>
      </c>
      <c r="AD88" s="62" t="str">
        <f>IFERROR(VLOOKUP($W88,NTG_RR!$A:$N,8+COLUMN()-COLUMN($X$8),0),"")</f>
        <v/>
      </c>
      <c r="AF88" s="43" t="str">
        <f>IFERROR(VLOOKUP($W88,NTG_RR!$A:$P,8+COLUMN()-COLUMN($X$8),0),"")</f>
        <v/>
      </c>
    </row>
    <row r="89" spans="17:32" x14ac:dyDescent="0.25">
      <c r="Q89" s="34"/>
      <c r="R89" s="34"/>
      <c r="S89" s="34"/>
      <c r="T89" s="34"/>
      <c r="U89" s="34"/>
      <c r="X89" s="62" t="str">
        <f>IFERROR(VLOOKUP($W89,NTG_RR!$A:$N,8+COLUMN()-COLUMN($X$8),0),"")</f>
        <v/>
      </c>
      <c r="Y89" s="62" t="str">
        <f>IFERROR(VLOOKUP($W89,NTG_RR!$A:$N,8+COLUMN()-COLUMN($X$8),0),"")</f>
        <v/>
      </c>
      <c r="Z89" s="62" t="str">
        <f>IFERROR(VLOOKUP($W89,NTG_RR!$A:$N,8+COLUMN()-COLUMN($X$8),0),"")</f>
        <v/>
      </c>
      <c r="AA89" s="62" t="str">
        <f>IFERROR(VLOOKUP($W89,NTG_RR!$A:$N,8+COLUMN()-COLUMN($X$8),0),"")</f>
        <v/>
      </c>
      <c r="AB89" s="62" t="str">
        <f>IFERROR(VLOOKUP($W89,NTG_RR!$A:$N,8+COLUMN()-COLUMN($X$8),0),"")</f>
        <v/>
      </c>
      <c r="AC89" s="62" t="str">
        <f>IFERROR(VLOOKUP($W89,NTG_RR!$A:$N,8+COLUMN()-COLUMN($X$8),0),"")</f>
        <v/>
      </c>
      <c r="AD89" s="62" t="str">
        <f>IFERROR(VLOOKUP($W89,NTG_RR!$A:$N,8+COLUMN()-COLUMN($X$8),0),"")</f>
        <v/>
      </c>
      <c r="AF89" s="43" t="str">
        <f>IFERROR(VLOOKUP($W89,NTG_RR!$A:$P,8+COLUMN()-COLUMN($X$8),0),"")</f>
        <v/>
      </c>
    </row>
    <row r="90" spans="17:32" x14ac:dyDescent="0.25">
      <c r="Q90" s="34"/>
      <c r="R90" s="34"/>
      <c r="S90" s="34"/>
      <c r="T90" s="34"/>
      <c r="U90" s="34"/>
      <c r="X90" s="62" t="str">
        <f>IFERROR(VLOOKUP($W90,NTG_RR!$A:$N,8+COLUMN()-COLUMN($X$8),0),"")</f>
        <v/>
      </c>
      <c r="Y90" s="62" t="str">
        <f>IFERROR(VLOOKUP($W90,NTG_RR!$A:$N,8+COLUMN()-COLUMN($X$8),0),"")</f>
        <v/>
      </c>
      <c r="Z90" s="62" t="str">
        <f>IFERROR(VLOOKUP($W90,NTG_RR!$A:$N,8+COLUMN()-COLUMN($X$8),0),"")</f>
        <v/>
      </c>
      <c r="AA90" s="62" t="str">
        <f>IFERROR(VLOOKUP($W90,NTG_RR!$A:$N,8+COLUMN()-COLUMN($X$8),0),"")</f>
        <v/>
      </c>
      <c r="AB90" s="62" t="str">
        <f>IFERROR(VLOOKUP($W90,NTG_RR!$A:$N,8+COLUMN()-COLUMN($X$8),0),"")</f>
        <v/>
      </c>
      <c r="AC90" s="62" t="str">
        <f>IFERROR(VLOOKUP($W90,NTG_RR!$A:$N,8+COLUMN()-COLUMN($X$8),0),"")</f>
        <v/>
      </c>
      <c r="AD90" s="62" t="str">
        <f>IFERROR(VLOOKUP($W90,NTG_RR!$A:$N,8+COLUMN()-COLUMN($X$8),0),"")</f>
        <v/>
      </c>
      <c r="AF90" s="43" t="str">
        <f>IFERROR(VLOOKUP($W90,NTG_RR!$A:$P,8+COLUMN()-COLUMN($X$8),0),"")</f>
        <v/>
      </c>
    </row>
    <row r="91" spans="17:32" x14ac:dyDescent="0.25">
      <c r="Q91" s="34"/>
      <c r="R91" s="34"/>
      <c r="S91" s="34"/>
      <c r="T91" s="34"/>
      <c r="U91" s="34"/>
      <c r="X91" s="62" t="str">
        <f>IFERROR(VLOOKUP($W91,NTG_RR!$A:$N,8+COLUMN()-COLUMN($X$8),0),"")</f>
        <v/>
      </c>
      <c r="Y91" s="62" t="str">
        <f>IFERROR(VLOOKUP($W91,NTG_RR!$A:$N,8+COLUMN()-COLUMN($X$8),0),"")</f>
        <v/>
      </c>
      <c r="Z91" s="62" t="str">
        <f>IFERROR(VLOOKUP($W91,NTG_RR!$A:$N,8+COLUMN()-COLUMN($X$8),0),"")</f>
        <v/>
      </c>
      <c r="AA91" s="62" t="str">
        <f>IFERROR(VLOOKUP($W91,NTG_RR!$A:$N,8+COLUMN()-COLUMN($X$8),0),"")</f>
        <v/>
      </c>
      <c r="AB91" s="62" t="str">
        <f>IFERROR(VLOOKUP($W91,NTG_RR!$A:$N,8+COLUMN()-COLUMN($X$8),0),"")</f>
        <v/>
      </c>
      <c r="AC91" s="62" t="str">
        <f>IFERROR(VLOOKUP($W91,NTG_RR!$A:$N,8+COLUMN()-COLUMN($X$8),0),"")</f>
        <v/>
      </c>
      <c r="AD91" s="62" t="str">
        <f>IFERROR(VLOOKUP($W91,NTG_RR!$A:$N,8+COLUMN()-COLUMN($X$8),0),"")</f>
        <v/>
      </c>
      <c r="AF91" s="43" t="str">
        <f>IFERROR(VLOOKUP($W91,NTG_RR!$A:$P,8+COLUMN()-COLUMN($X$8),0),"")</f>
        <v/>
      </c>
    </row>
    <row r="92" spans="17:32" x14ac:dyDescent="0.25">
      <c r="Q92" s="34"/>
      <c r="R92" s="34"/>
      <c r="S92" s="34"/>
      <c r="T92" s="34"/>
      <c r="U92" s="34"/>
      <c r="X92" s="62" t="str">
        <f>IFERROR(VLOOKUP($W92,NTG_RR!$A:$N,8+COLUMN()-COLUMN($X$8),0),"")</f>
        <v/>
      </c>
      <c r="Y92" s="62" t="str">
        <f>IFERROR(VLOOKUP($W92,NTG_RR!$A:$N,8+COLUMN()-COLUMN($X$8),0),"")</f>
        <v/>
      </c>
      <c r="Z92" s="62" t="str">
        <f>IFERROR(VLOOKUP($W92,NTG_RR!$A:$N,8+COLUMN()-COLUMN($X$8),0),"")</f>
        <v/>
      </c>
      <c r="AA92" s="62" t="str">
        <f>IFERROR(VLOOKUP($W92,NTG_RR!$A:$N,8+COLUMN()-COLUMN($X$8),0),"")</f>
        <v/>
      </c>
      <c r="AB92" s="62" t="str">
        <f>IFERROR(VLOOKUP($W92,NTG_RR!$A:$N,8+COLUMN()-COLUMN($X$8),0),"")</f>
        <v/>
      </c>
      <c r="AC92" s="62" t="str">
        <f>IFERROR(VLOOKUP($W92,NTG_RR!$A:$N,8+COLUMN()-COLUMN($X$8),0),"")</f>
        <v/>
      </c>
      <c r="AD92" s="62" t="str">
        <f>IFERROR(VLOOKUP($W92,NTG_RR!$A:$N,8+COLUMN()-COLUMN($X$8),0),"")</f>
        <v/>
      </c>
      <c r="AF92" s="43" t="str">
        <f>IFERROR(VLOOKUP($W92,NTG_RR!$A:$P,8+COLUMN()-COLUMN($X$8),0),"")</f>
        <v/>
      </c>
    </row>
    <row r="93" spans="17:32" x14ac:dyDescent="0.25">
      <c r="Q93" s="34"/>
      <c r="R93" s="34"/>
      <c r="S93" s="34"/>
      <c r="T93" s="34"/>
      <c r="U93" s="34"/>
      <c r="X93" s="62" t="str">
        <f>IFERROR(VLOOKUP($W93,NTG_RR!$A:$N,8+COLUMN()-COLUMN($X$8),0),"")</f>
        <v/>
      </c>
      <c r="Y93" s="62" t="str">
        <f>IFERROR(VLOOKUP($W93,NTG_RR!$A:$N,8+COLUMN()-COLUMN($X$8),0),"")</f>
        <v/>
      </c>
      <c r="Z93" s="62" t="str">
        <f>IFERROR(VLOOKUP($W93,NTG_RR!$A:$N,8+COLUMN()-COLUMN($X$8),0),"")</f>
        <v/>
      </c>
      <c r="AA93" s="62" t="str">
        <f>IFERROR(VLOOKUP($W93,NTG_RR!$A:$N,8+COLUMN()-COLUMN($X$8),0),"")</f>
        <v/>
      </c>
      <c r="AB93" s="62" t="str">
        <f>IFERROR(VLOOKUP($W93,NTG_RR!$A:$N,8+COLUMN()-COLUMN($X$8),0),"")</f>
        <v/>
      </c>
      <c r="AC93" s="62" t="str">
        <f>IFERROR(VLOOKUP($W93,NTG_RR!$A:$N,8+COLUMN()-COLUMN($X$8),0),"")</f>
        <v/>
      </c>
      <c r="AD93" s="62" t="str">
        <f>IFERROR(VLOOKUP($W93,NTG_RR!$A:$N,8+COLUMN()-COLUMN($X$8),0),"")</f>
        <v/>
      </c>
      <c r="AF93" s="43" t="str">
        <f>IFERROR(VLOOKUP($W93,NTG_RR!$A:$P,8+COLUMN()-COLUMN($X$8),0),"")</f>
        <v/>
      </c>
    </row>
    <row r="94" spans="17:32" x14ac:dyDescent="0.25">
      <c r="Q94" s="34"/>
      <c r="R94" s="34"/>
      <c r="S94" s="34"/>
      <c r="T94" s="34"/>
      <c r="U94" s="34"/>
      <c r="X94" s="62" t="str">
        <f>IFERROR(VLOOKUP($W94,NTG_RR!$A:$N,8+COLUMN()-COLUMN($X$8),0),"")</f>
        <v/>
      </c>
      <c r="Y94" s="62" t="str">
        <f>IFERROR(VLOOKUP($W94,NTG_RR!$A:$N,8+COLUMN()-COLUMN($X$8),0),"")</f>
        <v/>
      </c>
      <c r="Z94" s="62" t="str">
        <f>IFERROR(VLOOKUP($W94,NTG_RR!$A:$N,8+COLUMN()-COLUMN($X$8),0),"")</f>
        <v/>
      </c>
      <c r="AA94" s="62" t="str">
        <f>IFERROR(VLOOKUP($W94,NTG_RR!$A:$N,8+COLUMN()-COLUMN($X$8),0),"")</f>
        <v/>
      </c>
      <c r="AB94" s="62" t="str">
        <f>IFERROR(VLOOKUP($W94,NTG_RR!$A:$N,8+COLUMN()-COLUMN($X$8),0),"")</f>
        <v/>
      </c>
      <c r="AC94" s="62" t="str">
        <f>IFERROR(VLOOKUP($W94,NTG_RR!$A:$N,8+COLUMN()-COLUMN($X$8),0),"")</f>
        <v/>
      </c>
      <c r="AD94" s="62" t="str">
        <f>IFERROR(VLOOKUP($W94,NTG_RR!$A:$N,8+COLUMN()-COLUMN($X$8),0),"")</f>
        <v/>
      </c>
      <c r="AF94" s="43" t="str">
        <f>IFERROR(VLOOKUP($W94,NTG_RR!$A:$P,8+COLUMN()-COLUMN($X$8),0),"")</f>
        <v/>
      </c>
    </row>
    <row r="95" spans="17:32" x14ac:dyDescent="0.25">
      <c r="Q95" s="34"/>
      <c r="R95" s="34"/>
      <c r="S95" s="34"/>
      <c r="T95" s="34"/>
      <c r="U95" s="34"/>
      <c r="X95" s="62" t="str">
        <f>IFERROR(VLOOKUP($W95,NTG_RR!$A:$N,8+COLUMN()-COLUMN($X$8),0),"")</f>
        <v/>
      </c>
      <c r="Y95" s="62" t="str">
        <f>IFERROR(VLOOKUP($W95,NTG_RR!$A:$N,8+COLUMN()-COLUMN($X$8),0),"")</f>
        <v/>
      </c>
      <c r="Z95" s="62" t="str">
        <f>IFERROR(VLOOKUP($W95,NTG_RR!$A:$N,8+COLUMN()-COLUMN($X$8),0),"")</f>
        <v/>
      </c>
      <c r="AA95" s="62" t="str">
        <f>IFERROR(VLOOKUP($W95,NTG_RR!$A:$N,8+COLUMN()-COLUMN($X$8),0),"")</f>
        <v/>
      </c>
      <c r="AB95" s="62" t="str">
        <f>IFERROR(VLOOKUP($W95,NTG_RR!$A:$N,8+COLUMN()-COLUMN($X$8),0),"")</f>
        <v/>
      </c>
      <c r="AC95" s="62" t="str">
        <f>IFERROR(VLOOKUP($W95,NTG_RR!$A:$N,8+COLUMN()-COLUMN($X$8),0),"")</f>
        <v/>
      </c>
      <c r="AD95" s="62" t="str">
        <f>IFERROR(VLOOKUP($W95,NTG_RR!$A:$N,8+COLUMN()-COLUMN($X$8),0),"")</f>
        <v/>
      </c>
      <c r="AF95" s="43" t="str">
        <f>IFERROR(VLOOKUP($W95,NTG_RR!$A:$P,8+COLUMN()-COLUMN($X$8),0),"")</f>
        <v/>
      </c>
    </row>
    <row r="96" spans="17:32" x14ac:dyDescent="0.25">
      <c r="Q96" s="34"/>
      <c r="R96" s="34"/>
      <c r="S96" s="34"/>
      <c r="T96" s="34"/>
      <c r="U96" s="34"/>
      <c r="X96" s="62" t="str">
        <f>IFERROR(VLOOKUP($W96,NTG_RR!$A:$N,8+COLUMN()-COLUMN($X$8),0),"")</f>
        <v/>
      </c>
      <c r="Y96" s="62" t="str">
        <f>IFERROR(VLOOKUP($W96,NTG_RR!$A:$N,8+COLUMN()-COLUMN($X$8),0),"")</f>
        <v/>
      </c>
      <c r="Z96" s="62" t="str">
        <f>IFERROR(VLOOKUP($W96,NTG_RR!$A:$N,8+COLUMN()-COLUMN($X$8),0),"")</f>
        <v/>
      </c>
      <c r="AA96" s="62" t="str">
        <f>IFERROR(VLOOKUP($W96,NTG_RR!$A:$N,8+COLUMN()-COLUMN($X$8),0),"")</f>
        <v/>
      </c>
      <c r="AB96" s="62" t="str">
        <f>IFERROR(VLOOKUP($W96,NTG_RR!$A:$N,8+COLUMN()-COLUMN($X$8),0),"")</f>
        <v/>
      </c>
      <c r="AC96" s="62" t="str">
        <f>IFERROR(VLOOKUP($W96,NTG_RR!$A:$N,8+COLUMN()-COLUMN($X$8),0),"")</f>
        <v/>
      </c>
      <c r="AD96" s="62" t="str">
        <f>IFERROR(VLOOKUP($W96,NTG_RR!$A:$N,8+COLUMN()-COLUMN($X$8),0),"")</f>
        <v/>
      </c>
      <c r="AF96" s="43" t="str">
        <f>IFERROR(VLOOKUP($W96,NTG_RR!$A:$P,8+COLUMN()-COLUMN($X$8),0),"")</f>
        <v/>
      </c>
    </row>
    <row r="97" spans="17:32" x14ac:dyDescent="0.25">
      <c r="Q97" s="34"/>
      <c r="R97" s="34"/>
      <c r="S97" s="34"/>
      <c r="T97" s="34"/>
      <c r="U97" s="34"/>
      <c r="X97" s="62" t="str">
        <f>IFERROR(VLOOKUP($W97,NTG_RR!$A:$N,8+COLUMN()-COLUMN($X$8),0),"")</f>
        <v/>
      </c>
      <c r="Y97" s="62" t="str">
        <f>IFERROR(VLOOKUP($W97,NTG_RR!$A:$N,8+COLUMN()-COLUMN($X$8),0),"")</f>
        <v/>
      </c>
      <c r="Z97" s="62" t="str">
        <f>IFERROR(VLOOKUP($W97,NTG_RR!$A:$N,8+COLUMN()-COLUMN($X$8),0),"")</f>
        <v/>
      </c>
      <c r="AA97" s="62" t="str">
        <f>IFERROR(VLOOKUP($W97,NTG_RR!$A:$N,8+COLUMN()-COLUMN($X$8),0),"")</f>
        <v/>
      </c>
      <c r="AB97" s="62" t="str">
        <f>IFERROR(VLOOKUP($W97,NTG_RR!$A:$N,8+COLUMN()-COLUMN($X$8),0),"")</f>
        <v/>
      </c>
      <c r="AC97" s="62" t="str">
        <f>IFERROR(VLOOKUP($W97,NTG_RR!$A:$N,8+COLUMN()-COLUMN($X$8),0),"")</f>
        <v/>
      </c>
      <c r="AD97" s="62" t="str">
        <f>IFERROR(VLOOKUP($W97,NTG_RR!$A:$N,8+COLUMN()-COLUMN($X$8),0),"")</f>
        <v/>
      </c>
      <c r="AF97" s="43" t="str">
        <f>IFERROR(VLOOKUP($W97,NTG_RR!$A:$P,8+COLUMN()-COLUMN($X$8),0),"")</f>
        <v/>
      </c>
    </row>
    <row r="98" spans="17:32" x14ac:dyDescent="0.25">
      <c r="Q98" s="34"/>
      <c r="R98" s="34"/>
      <c r="S98" s="34"/>
      <c r="T98" s="34"/>
      <c r="U98" s="34"/>
      <c r="X98" s="62" t="str">
        <f>IFERROR(VLOOKUP($W98,NTG_RR!$A:$N,8+COLUMN()-COLUMN($X$8),0),"")</f>
        <v/>
      </c>
      <c r="Y98" s="62" t="str">
        <f>IFERROR(VLOOKUP($W98,NTG_RR!$A:$N,8+COLUMN()-COLUMN($X$8),0),"")</f>
        <v/>
      </c>
      <c r="Z98" s="62" t="str">
        <f>IFERROR(VLOOKUP($W98,NTG_RR!$A:$N,8+COLUMN()-COLUMN($X$8),0),"")</f>
        <v/>
      </c>
      <c r="AA98" s="62" t="str">
        <f>IFERROR(VLOOKUP($W98,NTG_RR!$A:$N,8+COLUMN()-COLUMN($X$8),0),"")</f>
        <v/>
      </c>
      <c r="AB98" s="62" t="str">
        <f>IFERROR(VLOOKUP($W98,NTG_RR!$A:$N,8+COLUMN()-COLUMN($X$8),0),"")</f>
        <v/>
      </c>
      <c r="AC98" s="62" t="str">
        <f>IFERROR(VLOOKUP($W98,NTG_RR!$A:$N,8+COLUMN()-COLUMN($X$8),0),"")</f>
        <v/>
      </c>
      <c r="AD98" s="62" t="str">
        <f>IFERROR(VLOOKUP($W98,NTG_RR!$A:$N,8+COLUMN()-COLUMN($X$8),0),"")</f>
        <v/>
      </c>
      <c r="AF98" s="43" t="str">
        <f>IFERROR(VLOOKUP($W98,NTG_RR!$A:$P,8+COLUMN()-COLUMN($X$8),0),"")</f>
        <v/>
      </c>
    </row>
    <row r="99" spans="17:32" x14ac:dyDescent="0.25">
      <c r="Q99" s="34"/>
      <c r="R99" s="34"/>
      <c r="S99" s="34"/>
      <c r="T99" s="34"/>
      <c r="U99" s="34"/>
      <c r="X99" s="62" t="str">
        <f>IFERROR(VLOOKUP($W99,NTG_RR!$A:$N,8+COLUMN()-COLUMN($X$8),0),"")</f>
        <v/>
      </c>
      <c r="Y99" s="62" t="str">
        <f>IFERROR(VLOOKUP($W99,NTG_RR!$A:$N,8+COLUMN()-COLUMN($X$8),0),"")</f>
        <v/>
      </c>
      <c r="Z99" s="62" t="str">
        <f>IFERROR(VLOOKUP($W99,NTG_RR!$A:$N,8+COLUMN()-COLUMN($X$8),0),"")</f>
        <v/>
      </c>
      <c r="AA99" s="62" t="str">
        <f>IFERROR(VLOOKUP($W99,NTG_RR!$A:$N,8+COLUMN()-COLUMN($X$8),0),"")</f>
        <v/>
      </c>
      <c r="AB99" s="62" t="str">
        <f>IFERROR(VLOOKUP($W99,NTG_RR!$A:$N,8+COLUMN()-COLUMN($X$8),0),"")</f>
        <v/>
      </c>
      <c r="AC99" s="62" t="str">
        <f>IFERROR(VLOOKUP($W99,NTG_RR!$A:$N,8+COLUMN()-COLUMN($X$8),0),"")</f>
        <v/>
      </c>
      <c r="AD99" s="62" t="str">
        <f>IFERROR(VLOOKUP($W99,NTG_RR!$A:$N,8+COLUMN()-COLUMN($X$8),0),"")</f>
        <v/>
      </c>
      <c r="AF99" s="43" t="str">
        <f>IFERROR(VLOOKUP($W99,NTG_RR!$A:$P,8+COLUMN()-COLUMN($X$8),0),"")</f>
        <v/>
      </c>
    </row>
    <row r="100" spans="17:32" x14ac:dyDescent="0.25">
      <c r="Q100" s="34"/>
      <c r="R100" s="34"/>
      <c r="S100" s="34"/>
      <c r="T100" s="34"/>
      <c r="U100" s="34"/>
      <c r="X100" s="62" t="str">
        <f>IFERROR(VLOOKUP($W100,NTG_RR!$A:$N,8+COLUMN()-COLUMN($X$8),0),"")</f>
        <v/>
      </c>
      <c r="Y100" s="62" t="str">
        <f>IFERROR(VLOOKUP($W100,NTG_RR!$A:$N,8+COLUMN()-COLUMN($X$8),0),"")</f>
        <v/>
      </c>
      <c r="Z100" s="62" t="str">
        <f>IFERROR(VLOOKUP($W100,NTG_RR!$A:$N,8+COLUMN()-COLUMN($X$8),0),"")</f>
        <v/>
      </c>
      <c r="AA100" s="62" t="str">
        <f>IFERROR(VLOOKUP($W100,NTG_RR!$A:$N,8+COLUMN()-COLUMN($X$8),0),"")</f>
        <v/>
      </c>
      <c r="AB100" s="62" t="str">
        <f>IFERROR(VLOOKUP($W100,NTG_RR!$A:$N,8+COLUMN()-COLUMN($X$8),0),"")</f>
        <v/>
      </c>
      <c r="AC100" s="62" t="str">
        <f>IFERROR(VLOOKUP($W100,NTG_RR!$A:$N,8+COLUMN()-COLUMN($X$8),0),"")</f>
        <v/>
      </c>
      <c r="AD100" s="62" t="str">
        <f>IFERROR(VLOOKUP($W100,NTG_RR!$A:$N,8+COLUMN()-COLUMN($X$8),0),"")</f>
        <v/>
      </c>
      <c r="AF100" s="43" t="str">
        <f>IFERROR(VLOOKUP($W100,NTG_RR!$A:$P,8+COLUMN()-COLUMN($X$8),0),"")</f>
        <v/>
      </c>
    </row>
    <row r="101" spans="17:32" x14ac:dyDescent="0.25">
      <c r="Q101" s="34"/>
      <c r="R101" s="34"/>
      <c r="S101" s="34"/>
      <c r="T101" s="34"/>
      <c r="U101" s="34"/>
      <c r="X101" s="62" t="str">
        <f>IFERROR(VLOOKUP($W101,NTG_RR!$A:$N,8+COLUMN()-COLUMN($X$8),0),"")</f>
        <v/>
      </c>
      <c r="Y101" s="62" t="str">
        <f>IFERROR(VLOOKUP($W101,NTG_RR!$A:$N,8+COLUMN()-COLUMN($X$8),0),"")</f>
        <v/>
      </c>
      <c r="Z101" s="62" t="str">
        <f>IFERROR(VLOOKUP($W101,NTG_RR!$A:$N,8+COLUMN()-COLUMN($X$8),0),"")</f>
        <v/>
      </c>
      <c r="AA101" s="62" t="str">
        <f>IFERROR(VLOOKUP($W101,NTG_RR!$A:$N,8+COLUMN()-COLUMN($X$8),0),"")</f>
        <v/>
      </c>
      <c r="AB101" s="62" t="str">
        <f>IFERROR(VLOOKUP($W101,NTG_RR!$A:$N,8+COLUMN()-COLUMN($X$8),0),"")</f>
        <v/>
      </c>
      <c r="AC101" s="62" t="str">
        <f>IFERROR(VLOOKUP($W101,NTG_RR!$A:$N,8+COLUMN()-COLUMN($X$8),0),"")</f>
        <v/>
      </c>
      <c r="AD101" s="62" t="str">
        <f>IFERROR(VLOOKUP($W101,NTG_RR!$A:$N,8+COLUMN()-COLUMN($X$8),0),"")</f>
        <v/>
      </c>
      <c r="AF101" s="43" t="str">
        <f>IFERROR(VLOOKUP($W101,NTG_RR!$A:$P,8+COLUMN()-COLUMN($X$8),0),"")</f>
        <v/>
      </c>
    </row>
    <row r="102" spans="17:32" x14ac:dyDescent="0.25">
      <c r="Q102" s="34"/>
      <c r="R102" s="34"/>
      <c r="S102" s="34"/>
      <c r="T102" s="34"/>
      <c r="U102" s="34"/>
      <c r="X102" s="62" t="str">
        <f>IFERROR(VLOOKUP($W102,NTG_RR!$A:$N,8+COLUMN()-COLUMN($X$8),0),"")</f>
        <v/>
      </c>
      <c r="Y102" s="62" t="str">
        <f>IFERROR(VLOOKUP($W102,NTG_RR!$A:$N,8+COLUMN()-COLUMN($X$8),0),"")</f>
        <v/>
      </c>
      <c r="Z102" s="62" t="str">
        <f>IFERROR(VLOOKUP($W102,NTG_RR!$A:$N,8+COLUMN()-COLUMN($X$8),0),"")</f>
        <v/>
      </c>
      <c r="AA102" s="62" t="str">
        <f>IFERROR(VLOOKUP($W102,NTG_RR!$A:$N,8+COLUMN()-COLUMN($X$8),0),"")</f>
        <v/>
      </c>
      <c r="AB102" s="62" t="str">
        <f>IFERROR(VLOOKUP($W102,NTG_RR!$A:$N,8+COLUMN()-COLUMN($X$8),0),"")</f>
        <v/>
      </c>
      <c r="AC102" s="62" t="str">
        <f>IFERROR(VLOOKUP($W102,NTG_RR!$A:$N,8+COLUMN()-COLUMN($X$8),0),"")</f>
        <v/>
      </c>
      <c r="AD102" s="62" t="str">
        <f>IFERROR(VLOOKUP($W102,NTG_RR!$A:$N,8+COLUMN()-COLUMN($X$8),0),"")</f>
        <v/>
      </c>
      <c r="AF102" s="43" t="str">
        <f>IFERROR(VLOOKUP($W102,NTG_RR!$A:$P,8+COLUMN()-COLUMN($X$8),0),"")</f>
        <v/>
      </c>
    </row>
    <row r="103" spans="17:32" x14ac:dyDescent="0.25">
      <c r="Q103" s="34"/>
      <c r="R103" s="34"/>
      <c r="S103" s="34"/>
      <c r="T103" s="34"/>
      <c r="U103" s="34"/>
      <c r="X103" s="62" t="str">
        <f>IFERROR(VLOOKUP($W103,NTG_RR!$A:$N,8+COLUMN()-COLUMN($X$8),0),"")</f>
        <v/>
      </c>
      <c r="Y103" s="62" t="str">
        <f>IFERROR(VLOOKUP($W103,NTG_RR!$A:$N,8+COLUMN()-COLUMN($X$8),0),"")</f>
        <v/>
      </c>
      <c r="Z103" s="62" t="str">
        <f>IFERROR(VLOOKUP($W103,NTG_RR!$A:$N,8+COLUMN()-COLUMN($X$8),0),"")</f>
        <v/>
      </c>
      <c r="AA103" s="62" t="str">
        <f>IFERROR(VLOOKUP($W103,NTG_RR!$A:$N,8+COLUMN()-COLUMN($X$8),0),"")</f>
        <v/>
      </c>
      <c r="AB103" s="62" t="str">
        <f>IFERROR(VLOOKUP($W103,NTG_RR!$A:$N,8+COLUMN()-COLUMN($X$8),0),"")</f>
        <v/>
      </c>
      <c r="AC103" s="62" t="str">
        <f>IFERROR(VLOOKUP($W103,NTG_RR!$A:$N,8+COLUMN()-COLUMN($X$8),0),"")</f>
        <v/>
      </c>
      <c r="AD103" s="62" t="str">
        <f>IFERROR(VLOOKUP($W103,NTG_RR!$A:$N,8+COLUMN()-COLUMN($X$8),0),"")</f>
        <v/>
      </c>
      <c r="AF103" s="43" t="str">
        <f>IFERROR(VLOOKUP($W103,NTG_RR!$A:$P,8+COLUMN()-COLUMN($X$8),0),"")</f>
        <v/>
      </c>
    </row>
    <row r="104" spans="17:32" x14ac:dyDescent="0.25">
      <c r="Q104" s="34"/>
      <c r="R104" s="34"/>
      <c r="S104" s="34"/>
      <c r="T104" s="34"/>
      <c r="U104" s="34"/>
      <c r="X104" s="62" t="str">
        <f>IFERROR(VLOOKUP($W104,NTG_RR!$A:$N,8+COLUMN()-COLUMN($X$8),0),"")</f>
        <v/>
      </c>
      <c r="Y104" s="62" t="str">
        <f>IFERROR(VLOOKUP($W104,NTG_RR!$A:$N,8+COLUMN()-COLUMN($X$8),0),"")</f>
        <v/>
      </c>
      <c r="Z104" s="62" t="str">
        <f>IFERROR(VLOOKUP($W104,NTG_RR!$A:$N,8+COLUMN()-COLUMN($X$8),0),"")</f>
        <v/>
      </c>
      <c r="AA104" s="62" t="str">
        <f>IFERROR(VLOOKUP($W104,NTG_RR!$A:$N,8+COLUMN()-COLUMN($X$8),0),"")</f>
        <v/>
      </c>
      <c r="AB104" s="62" t="str">
        <f>IFERROR(VLOOKUP($W104,NTG_RR!$A:$N,8+COLUMN()-COLUMN($X$8),0),"")</f>
        <v/>
      </c>
      <c r="AC104" s="62" t="str">
        <f>IFERROR(VLOOKUP($W104,NTG_RR!$A:$N,8+COLUMN()-COLUMN($X$8),0),"")</f>
        <v/>
      </c>
      <c r="AD104" s="62" t="str">
        <f>IFERROR(VLOOKUP($W104,NTG_RR!$A:$N,8+COLUMN()-COLUMN($X$8),0),"")</f>
        <v/>
      </c>
      <c r="AF104" s="43" t="str">
        <f>IFERROR(VLOOKUP($W104,NTG_RR!$A:$P,8+COLUMN()-COLUMN($X$8),0),"")</f>
        <v/>
      </c>
    </row>
    <row r="105" spans="17:32" x14ac:dyDescent="0.25">
      <c r="Q105" s="34"/>
      <c r="R105" s="34"/>
      <c r="S105" s="34"/>
      <c r="T105" s="34"/>
      <c r="U105" s="34"/>
      <c r="X105" s="62" t="str">
        <f>IFERROR(VLOOKUP($W105,NTG_RR!$A:$N,8+COLUMN()-COLUMN($X$8),0),"")</f>
        <v/>
      </c>
      <c r="Y105" s="62" t="str">
        <f>IFERROR(VLOOKUP($W105,NTG_RR!$A:$N,8+COLUMN()-COLUMN($X$8),0),"")</f>
        <v/>
      </c>
      <c r="Z105" s="62" t="str">
        <f>IFERROR(VLOOKUP($W105,NTG_RR!$A:$N,8+COLUMN()-COLUMN($X$8),0),"")</f>
        <v/>
      </c>
      <c r="AA105" s="62" t="str">
        <f>IFERROR(VLOOKUP($W105,NTG_RR!$A:$N,8+COLUMN()-COLUMN($X$8),0),"")</f>
        <v/>
      </c>
      <c r="AB105" s="62" t="str">
        <f>IFERROR(VLOOKUP($W105,NTG_RR!$A:$N,8+COLUMN()-COLUMN($X$8),0),"")</f>
        <v/>
      </c>
      <c r="AC105" s="62" t="str">
        <f>IFERROR(VLOOKUP($W105,NTG_RR!$A:$N,8+COLUMN()-COLUMN($X$8),0),"")</f>
        <v/>
      </c>
      <c r="AD105" s="62" t="str">
        <f>IFERROR(VLOOKUP($W105,NTG_RR!$A:$N,8+COLUMN()-COLUMN($X$8),0),"")</f>
        <v/>
      </c>
      <c r="AF105" s="43" t="str">
        <f>IFERROR(VLOOKUP($W105,NTG_RR!$A:$P,8+COLUMN()-COLUMN($X$8),0),"")</f>
        <v/>
      </c>
    </row>
    <row r="106" spans="17:32" x14ac:dyDescent="0.25">
      <c r="Q106" s="34"/>
      <c r="R106" s="34"/>
      <c r="S106" s="34"/>
      <c r="T106" s="34"/>
      <c r="U106" s="34"/>
      <c r="X106" s="62" t="str">
        <f>IFERROR(VLOOKUP($W106,NTG_RR!$A:$N,8+COLUMN()-COLUMN($X$8),0),"")</f>
        <v/>
      </c>
      <c r="Y106" s="62" t="str">
        <f>IFERROR(VLOOKUP($W106,NTG_RR!$A:$N,8+COLUMN()-COLUMN($X$8),0),"")</f>
        <v/>
      </c>
      <c r="Z106" s="62" t="str">
        <f>IFERROR(VLOOKUP($W106,NTG_RR!$A:$N,8+COLUMN()-COLUMN($X$8),0),"")</f>
        <v/>
      </c>
      <c r="AA106" s="62" t="str">
        <f>IFERROR(VLOOKUP($W106,NTG_RR!$A:$N,8+COLUMN()-COLUMN($X$8),0),"")</f>
        <v/>
      </c>
      <c r="AB106" s="62" t="str">
        <f>IFERROR(VLOOKUP($W106,NTG_RR!$A:$N,8+COLUMN()-COLUMN($X$8),0),"")</f>
        <v/>
      </c>
      <c r="AC106" s="62" t="str">
        <f>IFERROR(VLOOKUP($W106,NTG_RR!$A:$N,8+COLUMN()-COLUMN($X$8),0),"")</f>
        <v/>
      </c>
      <c r="AD106" s="62" t="str">
        <f>IFERROR(VLOOKUP($W106,NTG_RR!$A:$N,8+COLUMN()-COLUMN($X$8),0),"")</f>
        <v/>
      </c>
      <c r="AF106" s="43" t="str">
        <f>IFERROR(VLOOKUP($W106,NTG_RR!$A:$P,8+COLUMN()-COLUMN($X$8),0),"")</f>
        <v/>
      </c>
    </row>
    <row r="107" spans="17:32" x14ac:dyDescent="0.25">
      <c r="Q107" s="34"/>
      <c r="R107" s="34"/>
      <c r="S107" s="34"/>
      <c r="T107" s="34"/>
      <c r="U107" s="34"/>
      <c r="X107" s="62" t="str">
        <f>IFERROR(VLOOKUP($W107,NTG_RR!$A:$N,8+COLUMN()-COLUMN($X$8),0),"")</f>
        <v/>
      </c>
      <c r="Y107" s="62" t="str">
        <f>IFERROR(VLOOKUP($W107,NTG_RR!$A:$N,8+COLUMN()-COLUMN($X$8),0),"")</f>
        <v/>
      </c>
      <c r="Z107" s="62" t="str">
        <f>IFERROR(VLOOKUP($W107,NTG_RR!$A:$N,8+COLUMN()-COLUMN($X$8),0),"")</f>
        <v/>
      </c>
      <c r="AA107" s="62" t="str">
        <f>IFERROR(VLOOKUP($W107,NTG_RR!$A:$N,8+COLUMN()-COLUMN($X$8),0),"")</f>
        <v/>
      </c>
      <c r="AB107" s="62" t="str">
        <f>IFERROR(VLOOKUP($W107,NTG_RR!$A:$N,8+COLUMN()-COLUMN($X$8),0),"")</f>
        <v/>
      </c>
      <c r="AC107" s="62" t="str">
        <f>IFERROR(VLOOKUP($W107,NTG_RR!$A:$N,8+COLUMN()-COLUMN($X$8),0),"")</f>
        <v/>
      </c>
      <c r="AD107" s="62" t="str">
        <f>IFERROR(VLOOKUP($W107,NTG_RR!$A:$N,8+COLUMN()-COLUMN($X$8),0),"")</f>
        <v/>
      </c>
      <c r="AF107" s="43" t="str">
        <f>IFERROR(VLOOKUP($W107,NTG_RR!$A:$P,8+COLUMN()-COLUMN($X$8),0),"")</f>
        <v/>
      </c>
    </row>
    <row r="108" spans="17:32" x14ac:dyDescent="0.25">
      <c r="Q108" s="34"/>
      <c r="R108" s="34"/>
      <c r="S108" s="34"/>
      <c r="T108" s="34"/>
      <c r="U108" s="34"/>
      <c r="X108" s="62" t="str">
        <f>IFERROR(VLOOKUP($W108,NTG_RR!$A:$N,8+COLUMN()-COLUMN($X$8),0),"")</f>
        <v/>
      </c>
      <c r="Y108" s="62" t="str">
        <f>IFERROR(VLOOKUP($W108,NTG_RR!$A:$N,8+COLUMN()-COLUMN($X$8),0),"")</f>
        <v/>
      </c>
      <c r="Z108" s="62" t="str">
        <f>IFERROR(VLOOKUP($W108,NTG_RR!$A:$N,8+COLUMN()-COLUMN($X$8),0),"")</f>
        <v/>
      </c>
      <c r="AA108" s="62" t="str">
        <f>IFERROR(VLOOKUP($W108,NTG_RR!$A:$N,8+COLUMN()-COLUMN($X$8),0),"")</f>
        <v/>
      </c>
      <c r="AB108" s="62" t="str">
        <f>IFERROR(VLOOKUP($W108,NTG_RR!$A:$N,8+COLUMN()-COLUMN($X$8),0),"")</f>
        <v/>
      </c>
      <c r="AC108" s="62" t="str">
        <f>IFERROR(VLOOKUP($W108,NTG_RR!$A:$N,8+COLUMN()-COLUMN($X$8),0),"")</f>
        <v/>
      </c>
      <c r="AD108" s="62" t="str">
        <f>IFERROR(VLOOKUP($W108,NTG_RR!$A:$N,8+COLUMN()-COLUMN($X$8),0),"")</f>
        <v/>
      </c>
      <c r="AF108" s="43" t="str">
        <f>IFERROR(VLOOKUP($W108,NTG_RR!$A:$P,8+COLUMN()-COLUMN($X$8),0),"")</f>
        <v/>
      </c>
    </row>
    <row r="109" spans="17:32" x14ac:dyDescent="0.25">
      <c r="X109" s="62" t="str">
        <f>IFERROR(VLOOKUP($W109,NTG_RR!$A:$N,8+COLUMN()-COLUMN($X$8),0),"")</f>
        <v/>
      </c>
      <c r="Y109" s="62" t="str">
        <f>IFERROR(VLOOKUP($W109,NTG_RR!$A:$N,8+COLUMN()-COLUMN($X$8),0),"")</f>
        <v/>
      </c>
      <c r="Z109" s="62" t="str">
        <f>IFERROR(VLOOKUP($W109,NTG_RR!$A:$N,8+COLUMN()-COLUMN($X$8),0),"")</f>
        <v/>
      </c>
      <c r="AA109" s="62" t="str">
        <f>IFERROR(VLOOKUP($W109,NTG_RR!$A:$N,8+COLUMN()-COLUMN($X$8),0),"")</f>
        <v/>
      </c>
      <c r="AB109" s="62" t="str">
        <f>IFERROR(VLOOKUP($W109,NTG_RR!$A:$N,8+COLUMN()-COLUMN($X$8),0),"")</f>
        <v/>
      </c>
      <c r="AC109" s="62" t="str">
        <f>IFERROR(VLOOKUP($W109,NTG_RR!$A:$N,8+COLUMN()-COLUMN($X$8),0),"")</f>
        <v/>
      </c>
      <c r="AD109" s="62" t="str">
        <f>IFERROR(VLOOKUP($W109,NTG_RR!$A:$N,8+COLUMN()-COLUMN($X$8),0),"")</f>
        <v/>
      </c>
      <c r="AF109" s="43" t="str">
        <f>IFERROR(VLOOKUP($W109,NTG_RR!$A:$P,8+COLUMN()-COLUMN($X$8),0),"")</f>
        <v/>
      </c>
    </row>
    <row r="110" spans="17:32" x14ac:dyDescent="0.25">
      <c r="X110" s="62" t="str">
        <f>IFERROR(VLOOKUP($W110,NTG_RR!$A:$N,8+COLUMN()-COLUMN($X$8),0),"")</f>
        <v/>
      </c>
      <c r="Y110" s="62" t="str">
        <f>IFERROR(VLOOKUP($W110,NTG_RR!$A:$N,8+COLUMN()-COLUMN($X$8),0),"")</f>
        <v/>
      </c>
      <c r="Z110" s="62" t="str">
        <f>IFERROR(VLOOKUP($W110,NTG_RR!$A:$N,8+COLUMN()-COLUMN($X$8),0),"")</f>
        <v/>
      </c>
      <c r="AA110" s="62" t="str">
        <f>IFERROR(VLOOKUP($W110,NTG_RR!$A:$N,8+COLUMN()-COLUMN($X$8),0),"")</f>
        <v/>
      </c>
      <c r="AB110" s="62" t="str">
        <f>IFERROR(VLOOKUP($W110,NTG_RR!$A:$N,8+COLUMN()-COLUMN($X$8),0),"")</f>
        <v/>
      </c>
      <c r="AC110" s="62" t="str">
        <f>IFERROR(VLOOKUP($W110,NTG_RR!$A:$N,8+COLUMN()-COLUMN($X$8),0),"")</f>
        <v/>
      </c>
      <c r="AD110" s="62" t="str">
        <f>IFERROR(VLOOKUP($W110,NTG_RR!$A:$N,8+COLUMN()-COLUMN($X$8),0),"")</f>
        <v/>
      </c>
      <c r="AF110" s="43" t="str">
        <f>IFERROR(VLOOKUP($W110,NTG_RR!$A:$P,8+COLUMN()-COLUMN($X$8),0),"")</f>
        <v/>
      </c>
    </row>
    <row r="111" spans="17:32" x14ac:dyDescent="0.25">
      <c r="X111" s="62" t="str">
        <f>IFERROR(VLOOKUP($W111,NTG_RR!$A:$N,8+COLUMN()-COLUMN($X$8),0),"")</f>
        <v/>
      </c>
      <c r="Y111" s="62" t="str">
        <f>IFERROR(VLOOKUP($W111,NTG_RR!$A:$N,8+COLUMN()-COLUMN($X$8),0),"")</f>
        <v/>
      </c>
      <c r="Z111" s="62" t="str">
        <f>IFERROR(VLOOKUP($W111,NTG_RR!$A:$N,8+COLUMN()-COLUMN($X$8),0),"")</f>
        <v/>
      </c>
      <c r="AA111" s="62" t="str">
        <f>IFERROR(VLOOKUP($W111,NTG_RR!$A:$N,8+COLUMN()-COLUMN($X$8),0),"")</f>
        <v/>
      </c>
      <c r="AB111" s="62" t="str">
        <f>IFERROR(VLOOKUP($W111,NTG_RR!$A:$N,8+COLUMN()-COLUMN($X$8),0),"")</f>
        <v/>
      </c>
      <c r="AC111" s="62" t="str">
        <f>IFERROR(VLOOKUP($W111,NTG_RR!$A:$N,8+COLUMN()-COLUMN($X$8),0),"")</f>
        <v/>
      </c>
      <c r="AD111" s="62" t="str">
        <f>IFERROR(VLOOKUP($W111,NTG_RR!$A:$N,8+COLUMN()-COLUMN($X$8),0),"")</f>
        <v/>
      </c>
      <c r="AF111" s="43" t="str">
        <f>IFERROR(VLOOKUP($W111,NTG_RR!$A:$P,8+COLUMN()-COLUMN($X$8),0),"")</f>
        <v/>
      </c>
    </row>
    <row r="112" spans="17:32" x14ac:dyDescent="0.25">
      <c r="X112" s="62" t="str">
        <f>IFERROR(VLOOKUP($W112,NTG_RR!$A:$N,8+COLUMN()-COLUMN($X$8),0),"")</f>
        <v/>
      </c>
      <c r="Y112" s="62" t="str">
        <f>IFERROR(VLOOKUP($W112,NTG_RR!$A:$N,8+COLUMN()-COLUMN($X$8),0),"")</f>
        <v/>
      </c>
      <c r="Z112" s="62" t="str">
        <f>IFERROR(VLOOKUP($W112,NTG_RR!$A:$N,8+COLUMN()-COLUMN($X$8),0),"")</f>
        <v/>
      </c>
      <c r="AA112" s="62" t="str">
        <f>IFERROR(VLOOKUP($W112,NTG_RR!$A:$N,8+COLUMN()-COLUMN($X$8),0),"")</f>
        <v/>
      </c>
      <c r="AB112" s="62" t="str">
        <f>IFERROR(VLOOKUP($W112,NTG_RR!$A:$N,8+COLUMN()-COLUMN($X$8),0),"")</f>
        <v/>
      </c>
      <c r="AC112" s="62" t="str">
        <f>IFERROR(VLOOKUP($W112,NTG_RR!$A:$N,8+COLUMN()-COLUMN($X$8),0),"")</f>
        <v/>
      </c>
      <c r="AD112" s="62" t="str">
        <f>IFERROR(VLOOKUP($W112,NTG_RR!$A:$N,8+COLUMN()-COLUMN($X$8),0),"")</f>
        <v/>
      </c>
      <c r="AF112" s="43" t="str">
        <f>IFERROR(VLOOKUP($W112,NTG_RR!$A:$P,8+COLUMN()-COLUMN($X$8),0),"")</f>
        <v/>
      </c>
    </row>
    <row r="113" spans="24:32" x14ac:dyDescent="0.25">
      <c r="X113" s="62" t="str">
        <f>IFERROR(VLOOKUP($W113,NTG_RR!$A:$N,8+COLUMN()-COLUMN($X$8),0),"")</f>
        <v/>
      </c>
      <c r="Y113" s="62" t="str">
        <f>IFERROR(VLOOKUP($W113,NTG_RR!$A:$N,8+COLUMN()-COLUMN($X$8),0),"")</f>
        <v/>
      </c>
      <c r="Z113" s="62" t="str">
        <f>IFERROR(VLOOKUP($W113,NTG_RR!$A:$N,8+COLUMN()-COLUMN($X$8),0),"")</f>
        <v/>
      </c>
      <c r="AA113" s="62" t="str">
        <f>IFERROR(VLOOKUP($W113,NTG_RR!$A:$N,8+COLUMN()-COLUMN($X$8),0),"")</f>
        <v/>
      </c>
      <c r="AB113" s="62" t="str">
        <f>IFERROR(VLOOKUP($W113,NTG_RR!$A:$N,8+COLUMN()-COLUMN($X$8),0),"")</f>
        <v/>
      </c>
      <c r="AC113" s="62" t="str">
        <f>IFERROR(VLOOKUP($W113,NTG_RR!$A:$N,8+COLUMN()-COLUMN($X$8),0),"")</f>
        <v/>
      </c>
      <c r="AD113" s="62" t="str">
        <f>IFERROR(VLOOKUP($W113,NTG_RR!$A:$N,8+COLUMN()-COLUMN($X$8),0),"")</f>
        <v/>
      </c>
      <c r="AF113" s="43" t="str">
        <f>IFERROR(VLOOKUP($W113,NTG_RR!$A:$P,8+COLUMN()-COLUMN($X$8),0),"")</f>
        <v/>
      </c>
    </row>
    <row r="114" spans="24:32" x14ac:dyDescent="0.25">
      <c r="X114" s="62" t="str">
        <f>IFERROR(VLOOKUP($W114,NTG_RR!$A:$N,8+COLUMN()-COLUMN($X$8),0),"")</f>
        <v/>
      </c>
      <c r="Y114" s="62" t="str">
        <f>IFERROR(VLOOKUP($W114,NTG_RR!$A:$N,8+COLUMN()-COLUMN($X$8),0),"")</f>
        <v/>
      </c>
      <c r="Z114" s="62" t="str">
        <f>IFERROR(VLOOKUP($W114,NTG_RR!$A:$N,8+COLUMN()-COLUMN($X$8),0),"")</f>
        <v/>
      </c>
      <c r="AA114" s="62" t="str">
        <f>IFERROR(VLOOKUP($W114,NTG_RR!$A:$N,8+COLUMN()-COLUMN($X$8),0),"")</f>
        <v/>
      </c>
      <c r="AB114" s="62" t="str">
        <f>IFERROR(VLOOKUP($W114,NTG_RR!$A:$N,8+COLUMN()-COLUMN($X$8),0),"")</f>
        <v/>
      </c>
      <c r="AC114" s="62" t="str">
        <f>IFERROR(VLOOKUP($W114,NTG_RR!$A:$N,8+COLUMN()-COLUMN($X$8),0),"")</f>
        <v/>
      </c>
      <c r="AD114" s="62" t="str">
        <f>IFERROR(VLOOKUP($W114,NTG_RR!$A:$N,8+COLUMN()-COLUMN($X$8),0),"")</f>
        <v/>
      </c>
      <c r="AF114" s="43" t="str">
        <f>IFERROR(VLOOKUP($W114,NTG_RR!$A:$P,8+COLUMN()-COLUMN($X$8),0),"")</f>
        <v/>
      </c>
    </row>
    <row r="115" spans="24:32" x14ac:dyDescent="0.25">
      <c r="X115" s="62" t="str">
        <f>IFERROR(VLOOKUP($W115,NTG_RR!$A:$N,8+COLUMN()-COLUMN($X$8),0),"")</f>
        <v/>
      </c>
      <c r="Y115" s="62" t="str">
        <f>IFERROR(VLOOKUP($W115,NTG_RR!$A:$N,8+COLUMN()-COLUMN($X$8),0),"")</f>
        <v/>
      </c>
      <c r="Z115" s="62" t="str">
        <f>IFERROR(VLOOKUP($W115,NTG_RR!$A:$N,8+COLUMN()-COLUMN($X$8),0),"")</f>
        <v/>
      </c>
      <c r="AA115" s="62" t="str">
        <f>IFERROR(VLOOKUP($W115,NTG_RR!$A:$N,8+COLUMN()-COLUMN($X$8),0),"")</f>
        <v/>
      </c>
      <c r="AB115" s="62" t="str">
        <f>IFERROR(VLOOKUP($W115,NTG_RR!$A:$N,8+COLUMN()-COLUMN($X$8),0),"")</f>
        <v/>
      </c>
      <c r="AC115" s="62" t="str">
        <f>IFERROR(VLOOKUP($W115,NTG_RR!$A:$N,8+COLUMN()-COLUMN($X$8),0),"")</f>
        <v/>
      </c>
      <c r="AD115" s="62" t="str">
        <f>IFERROR(VLOOKUP($W115,NTG_RR!$A:$N,8+COLUMN()-COLUMN($X$8),0),"")</f>
        <v/>
      </c>
      <c r="AF115" s="43" t="str">
        <f>IFERROR(VLOOKUP($W115,NTG_RR!$A:$P,8+COLUMN()-COLUMN($X$8),0),"")</f>
        <v/>
      </c>
    </row>
    <row r="116" spans="24:32" x14ac:dyDescent="0.25">
      <c r="X116" s="62" t="str">
        <f>IFERROR(VLOOKUP($W116,NTG_RR!$A:$N,8+COLUMN()-COLUMN($X$8),0),"")</f>
        <v/>
      </c>
      <c r="Y116" s="62" t="str">
        <f>IFERROR(VLOOKUP($W116,NTG_RR!$A:$N,8+COLUMN()-COLUMN($X$8),0),"")</f>
        <v/>
      </c>
      <c r="Z116" s="62" t="str">
        <f>IFERROR(VLOOKUP($W116,NTG_RR!$A:$N,8+COLUMN()-COLUMN($X$8),0),"")</f>
        <v/>
      </c>
      <c r="AA116" s="62" t="str">
        <f>IFERROR(VLOOKUP($W116,NTG_RR!$A:$N,8+COLUMN()-COLUMN($X$8),0),"")</f>
        <v/>
      </c>
      <c r="AB116" s="62" t="str">
        <f>IFERROR(VLOOKUP($W116,NTG_RR!$A:$N,8+COLUMN()-COLUMN($X$8),0),"")</f>
        <v/>
      </c>
      <c r="AC116" s="62" t="str">
        <f>IFERROR(VLOOKUP($W116,NTG_RR!$A:$N,8+COLUMN()-COLUMN($X$8),0),"")</f>
        <v/>
      </c>
      <c r="AD116" s="62" t="str">
        <f>IFERROR(VLOOKUP($W116,NTG_RR!$A:$N,8+COLUMN()-COLUMN($X$8),0),"")</f>
        <v/>
      </c>
      <c r="AF116" s="43" t="str">
        <f>IFERROR(VLOOKUP($W116,NTG_RR!$A:$P,8+COLUMN()-COLUMN($X$8),0),"")</f>
        <v/>
      </c>
    </row>
    <row r="117" spans="24:32" x14ac:dyDescent="0.25">
      <c r="X117" s="62" t="str">
        <f>IFERROR(VLOOKUP($W117,NTG_RR!$A:$N,8+COLUMN()-COLUMN($X$8),0),"")</f>
        <v/>
      </c>
      <c r="Y117" s="62" t="str">
        <f>IFERROR(VLOOKUP($W117,NTG_RR!$A:$N,8+COLUMN()-COLUMN($X$8),0),"")</f>
        <v/>
      </c>
      <c r="Z117" s="62" t="str">
        <f>IFERROR(VLOOKUP($W117,NTG_RR!$A:$N,8+COLUMN()-COLUMN($X$8),0),"")</f>
        <v/>
      </c>
      <c r="AA117" s="62" t="str">
        <f>IFERROR(VLOOKUP($W117,NTG_RR!$A:$N,8+COLUMN()-COLUMN($X$8),0),"")</f>
        <v/>
      </c>
      <c r="AB117" s="62" t="str">
        <f>IFERROR(VLOOKUP($W117,NTG_RR!$A:$N,8+COLUMN()-COLUMN($X$8),0),"")</f>
        <v/>
      </c>
      <c r="AC117" s="62" t="str">
        <f>IFERROR(VLOOKUP($W117,NTG_RR!$A:$N,8+COLUMN()-COLUMN($X$8),0),"")</f>
        <v/>
      </c>
      <c r="AD117" s="62" t="str">
        <f>IFERROR(VLOOKUP($W117,NTG_RR!$A:$N,8+COLUMN()-COLUMN($X$8),0),"")</f>
        <v/>
      </c>
      <c r="AF117" s="43" t="str">
        <f>IFERROR(VLOOKUP($W117,NTG_RR!$A:$P,8+COLUMN()-COLUMN($X$8),0),"")</f>
        <v/>
      </c>
    </row>
    <row r="118" spans="24:32" x14ac:dyDescent="0.25">
      <c r="X118" s="62" t="str">
        <f>IFERROR(VLOOKUP($W118,NTG_RR!$A:$N,8+COLUMN()-COLUMN($X$8),0),"")</f>
        <v/>
      </c>
      <c r="Y118" s="62" t="str">
        <f>IFERROR(VLOOKUP($W118,NTG_RR!$A:$N,8+COLUMN()-COLUMN($X$8),0),"")</f>
        <v/>
      </c>
      <c r="Z118" s="62" t="str">
        <f>IFERROR(VLOOKUP($W118,NTG_RR!$A:$N,8+COLUMN()-COLUMN($X$8),0),"")</f>
        <v/>
      </c>
      <c r="AA118" s="62" t="str">
        <f>IFERROR(VLOOKUP($W118,NTG_RR!$A:$N,8+COLUMN()-COLUMN($X$8),0),"")</f>
        <v/>
      </c>
      <c r="AB118" s="62" t="str">
        <f>IFERROR(VLOOKUP($W118,NTG_RR!$A:$N,8+COLUMN()-COLUMN($X$8),0),"")</f>
        <v/>
      </c>
      <c r="AC118" s="62" t="str">
        <f>IFERROR(VLOOKUP($W118,NTG_RR!$A:$N,8+COLUMN()-COLUMN($X$8),0),"")</f>
        <v/>
      </c>
      <c r="AD118" s="62" t="str">
        <f>IFERROR(VLOOKUP($W118,NTG_RR!$A:$N,8+COLUMN()-COLUMN($X$8),0),"")</f>
        <v/>
      </c>
      <c r="AF118" s="43" t="str">
        <f>IFERROR(VLOOKUP($W118,NTG_RR!$A:$P,8+COLUMN()-COLUMN($X$8),0),"")</f>
        <v/>
      </c>
    </row>
    <row r="119" spans="24:32" x14ac:dyDescent="0.25">
      <c r="X119" s="62" t="str">
        <f>IFERROR(VLOOKUP($W119,NTG_RR!$A:$N,8+COLUMN()-COLUMN($X$8),0),"")</f>
        <v/>
      </c>
      <c r="Y119" s="62" t="str">
        <f>IFERROR(VLOOKUP($W119,NTG_RR!$A:$N,8+COLUMN()-COLUMN($X$8),0),"")</f>
        <v/>
      </c>
      <c r="Z119" s="62" t="str">
        <f>IFERROR(VLOOKUP($W119,NTG_RR!$A:$N,8+COLUMN()-COLUMN($X$8),0),"")</f>
        <v/>
      </c>
      <c r="AA119" s="62" t="str">
        <f>IFERROR(VLOOKUP($W119,NTG_RR!$A:$N,8+COLUMN()-COLUMN($X$8),0),"")</f>
        <v/>
      </c>
      <c r="AB119" s="62" t="str">
        <f>IFERROR(VLOOKUP($W119,NTG_RR!$A:$N,8+COLUMN()-COLUMN($X$8),0),"")</f>
        <v/>
      </c>
      <c r="AC119" s="62" t="str">
        <f>IFERROR(VLOOKUP($W119,NTG_RR!$A:$N,8+COLUMN()-COLUMN($X$8),0),"")</f>
        <v/>
      </c>
      <c r="AD119" s="62" t="str">
        <f>IFERROR(VLOOKUP($W119,NTG_RR!$A:$N,8+COLUMN()-COLUMN($X$8),0),"")</f>
        <v/>
      </c>
      <c r="AF119" s="43" t="str">
        <f>IFERROR(VLOOKUP($W119,NTG_RR!$A:$P,8+COLUMN()-COLUMN($X$8),0),"")</f>
        <v/>
      </c>
    </row>
    <row r="120" spans="24:32" x14ac:dyDescent="0.25">
      <c r="X120" s="62" t="str">
        <f>IFERROR(VLOOKUP($W120,NTG_RR!$A:$N,8+COLUMN()-COLUMN($X$8),0),"")</f>
        <v/>
      </c>
      <c r="Y120" s="62" t="str">
        <f>IFERROR(VLOOKUP($W120,NTG_RR!$A:$N,8+COLUMN()-COLUMN($X$8),0),"")</f>
        <v/>
      </c>
      <c r="Z120" s="62" t="str">
        <f>IFERROR(VLOOKUP($W120,NTG_RR!$A:$N,8+COLUMN()-COLUMN($X$8),0),"")</f>
        <v/>
      </c>
      <c r="AA120" s="62" t="str">
        <f>IFERROR(VLOOKUP($W120,NTG_RR!$A:$N,8+COLUMN()-COLUMN($X$8),0),"")</f>
        <v/>
      </c>
      <c r="AB120" s="62" t="str">
        <f>IFERROR(VLOOKUP($W120,NTG_RR!$A:$N,8+COLUMN()-COLUMN($X$8),0),"")</f>
        <v/>
      </c>
      <c r="AC120" s="62" t="str">
        <f>IFERROR(VLOOKUP($W120,NTG_RR!$A:$N,8+COLUMN()-COLUMN($X$8),0),"")</f>
        <v/>
      </c>
      <c r="AD120" s="62" t="str">
        <f>IFERROR(VLOOKUP($W120,NTG_RR!$A:$N,8+COLUMN()-COLUMN($X$8),0),"")</f>
        <v/>
      </c>
      <c r="AF120" s="43" t="str">
        <f>IFERROR(VLOOKUP($W120,NTG_RR!$A:$P,8+COLUMN()-COLUMN($X$8),0),"")</f>
        <v/>
      </c>
    </row>
    <row r="121" spans="24:32" x14ac:dyDescent="0.25">
      <c r="X121" s="62" t="str">
        <f>IFERROR(VLOOKUP($W121,NTG_RR!$A:$N,8+COLUMN()-COLUMN($X$8),0),"")</f>
        <v/>
      </c>
      <c r="Y121" s="62" t="str">
        <f>IFERROR(VLOOKUP($W121,NTG_RR!$A:$N,8+COLUMN()-COLUMN($X$8),0),"")</f>
        <v/>
      </c>
      <c r="Z121" s="62" t="str">
        <f>IFERROR(VLOOKUP($W121,NTG_RR!$A:$N,8+COLUMN()-COLUMN($X$8),0),"")</f>
        <v/>
      </c>
      <c r="AA121" s="62" t="str">
        <f>IFERROR(VLOOKUP($W121,NTG_RR!$A:$N,8+COLUMN()-COLUMN($X$8),0),"")</f>
        <v/>
      </c>
      <c r="AB121" s="62" t="str">
        <f>IFERROR(VLOOKUP($W121,NTG_RR!$A:$N,8+COLUMN()-COLUMN($X$8),0),"")</f>
        <v/>
      </c>
      <c r="AC121" s="62" t="str">
        <f>IFERROR(VLOOKUP($W121,NTG_RR!$A:$N,8+COLUMN()-COLUMN($X$8),0),"")</f>
        <v/>
      </c>
      <c r="AD121" s="62" t="str">
        <f>IFERROR(VLOOKUP($W121,NTG_RR!$A:$N,8+COLUMN()-COLUMN($X$8),0),"")</f>
        <v/>
      </c>
      <c r="AF121" s="43" t="str">
        <f>IFERROR(VLOOKUP($W121,NTG_RR!$A:$P,8+COLUMN()-COLUMN($X$8),0),"")</f>
        <v/>
      </c>
    </row>
    <row r="122" spans="24:32" x14ac:dyDescent="0.25">
      <c r="X122" s="62" t="str">
        <f>IFERROR(VLOOKUP($W122,NTG_RR!$A:$N,8+COLUMN()-COLUMN($X$8),0),"")</f>
        <v/>
      </c>
      <c r="Y122" s="62" t="str">
        <f>IFERROR(VLOOKUP($W122,NTG_RR!$A:$N,8+COLUMN()-COLUMN($X$8),0),"")</f>
        <v/>
      </c>
      <c r="Z122" s="62" t="str">
        <f>IFERROR(VLOOKUP($W122,NTG_RR!$A:$N,8+COLUMN()-COLUMN($X$8),0),"")</f>
        <v/>
      </c>
      <c r="AA122" s="62" t="str">
        <f>IFERROR(VLOOKUP($W122,NTG_RR!$A:$N,8+COLUMN()-COLUMN($X$8),0),"")</f>
        <v/>
      </c>
      <c r="AB122" s="62" t="str">
        <f>IFERROR(VLOOKUP($W122,NTG_RR!$A:$N,8+COLUMN()-COLUMN($X$8),0),"")</f>
        <v/>
      </c>
      <c r="AC122" s="62" t="str">
        <f>IFERROR(VLOOKUP($W122,NTG_RR!$A:$N,8+COLUMN()-COLUMN($X$8),0),"")</f>
        <v/>
      </c>
      <c r="AD122" s="62" t="str">
        <f>IFERROR(VLOOKUP($W122,NTG_RR!$A:$N,8+COLUMN()-COLUMN($X$8),0),"")</f>
        <v/>
      </c>
      <c r="AF122" s="43" t="str">
        <f>IFERROR(VLOOKUP($W122,NTG_RR!$A:$P,8+COLUMN()-COLUMN($X$8),0),"")</f>
        <v/>
      </c>
    </row>
    <row r="123" spans="24:32" x14ac:dyDescent="0.25">
      <c r="X123" s="62" t="str">
        <f>IFERROR(VLOOKUP($W123,NTG_RR!$A:$N,8+COLUMN()-COLUMN($X$8),0),"")</f>
        <v/>
      </c>
      <c r="Y123" s="62" t="str">
        <f>IFERROR(VLOOKUP($W123,NTG_RR!$A:$N,8+COLUMN()-COLUMN($X$8),0),"")</f>
        <v/>
      </c>
      <c r="Z123" s="62" t="str">
        <f>IFERROR(VLOOKUP($W123,NTG_RR!$A:$N,8+COLUMN()-COLUMN($X$8),0),"")</f>
        <v/>
      </c>
      <c r="AA123" s="62" t="str">
        <f>IFERROR(VLOOKUP($W123,NTG_RR!$A:$N,8+COLUMN()-COLUMN($X$8),0),"")</f>
        <v/>
      </c>
      <c r="AB123" s="62" t="str">
        <f>IFERROR(VLOOKUP($W123,NTG_RR!$A:$N,8+COLUMN()-COLUMN($X$8),0),"")</f>
        <v/>
      </c>
      <c r="AC123" s="62" t="str">
        <f>IFERROR(VLOOKUP($W123,NTG_RR!$A:$N,8+COLUMN()-COLUMN($X$8),0),"")</f>
        <v/>
      </c>
      <c r="AD123" s="62" t="str">
        <f>IFERROR(VLOOKUP($W123,NTG_RR!$A:$N,8+COLUMN()-COLUMN($X$8),0),"")</f>
        <v/>
      </c>
      <c r="AF123" s="43" t="str">
        <f>IFERROR(VLOOKUP($W123,NTG_RR!$A:$P,8+COLUMN()-COLUMN($X$8),0),"")</f>
        <v/>
      </c>
    </row>
    <row r="124" spans="24:32" x14ac:dyDescent="0.25">
      <c r="X124" s="62" t="str">
        <f>IFERROR(VLOOKUP($W124,NTG_RR!$A:$N,8+COLUMN()-COLUMN($X$8),0),"")</f>
        <v/>
      </c>
      <c r="Y124" s="62" t="str">
        <f>IFERROR(VLOOKUP($W124,NTG_RR!$A:$N,8+COLUMN()-COLUMN($X$8),0),"")</f>
        <v/>
      </c>
      <c r="Z124" s="62" t="str">
        <f>IFERROR(VLOOKUP($W124,NTG_RR!$A:$N,8+COLUMN()-COLUMN($X$8),0),"")</f>
        <v/>
      </c>
      <c r="AA124" s="62" t="str">
        <f>IFERROR(VLOOKUP($W124,NTG_RR!$A:$N,8+COLUMN()-COLUMN($X$8),0),"")</f>
        <v/>
      </c>
      <c r="AB124" s="62" t="str">
        <f>IFERROR(VLOOKUP($W124,NTG_RR!$A:$N,8+COLUMN()-COLUMN($X$8),0),"")</f>
        <v/>
      </c>
      <c r="AC124" s="62" t="str">
        <f>IFERROR(VLOOKUP($W124,NTG_RR!$A:$N,8+COLUMN()-COLUMN($X$8),0),"")</f>
        <v/>
      </c>
      <c r="AD124" s="62" t="str">
        <f>IFERROR(VLOOKUP($W124,NTG_RR!$A:$N,8+COLUMN()-COLUMN($X$8),0),"")</f>
        <v/>
      </c>
      <c r="AF124" s="43" t="str">
        <f>IFERROR(VLOOKUP($W124,NTG_RR!$A:$P,8+COLUMN()-COLUMN($X$8),0),"")</f>
        <v/>
      </c>
    </row>
    <row r="125" spans="24:32" x14ac:dyDescent="0.25">
      <c r="X125" s="62" t="str">
        <f>IFERROR(VLOOKUP($W125,NTG_RR!$A:$N,8+COLUMN()-COLUMN($X$8),0),"")</f>
        <v/>
      </c>
      <c r="Y125" s="62" t="str">
        <f>IFERROR(VLOOKUP($W125,NTG_RR!$A:$N,8+COLUMN()-COLUMN($X$8),0),"")</f>
        <v/>
      </c>
      <c r="Z125" s="62" t="str">
        <f>IFERROR(VLOOKUP($W125,NTG_RR!$A:$N,8+COLUMN()-COLUMN($X$8),0),"")</f>
        <v/>
      </c>
      <c r="AA125" s="62" t="str">
        <f>IFERROR(VLOOKUP($W125,NTG_RR!$A:$N,8+COLUMN()-COLUMN($X$8),0),"")</f>
        <v/>
      </c>
      <c r="AB125" s="62" t="str">
        <f>IFERROR(VLOOKUP($W125,NTG_RR!$A:$N,8+COLUMN()-COLUMN($X$8),0),"")</f>
        <v/>
      </c>
      <c r="AC125" s="62" t="str">
        <f>IFERROR(VLOOKUP($W125,NTG_RR!$A:$N,8+COLUMN()-COLUMN($X$8),0),"")</f>
        <v/>
      </c>
      <c r="AD125" s="62" t="str">
        <f>IFERROR(VLOOKUP($W125,NTG_RR!$A:$N,8+COLUMN()-COLUMN($X$8),0),"")</f>
        <v/>
      </c>
      <c r="AF125" s="43" t="str">
        <f>IFERROR(VLOOKUP($W125,NTG_RR!$A:$P,8+COLUMN()-COLUMN($X$8),0),"")</f>
        <v/>
      </c>
    </row>
    <row r="126" spans="24:32" x14ac:dyDescent="0.25">
      <c r="X126" s="62" t="str">
        <f>IFERROR(VLOOKUP($W126,NTG_RR!$A:$N,8+COLUMN()-COLUMN($X$8),0),"")</f>
        <v/>
      </c>
      <c r="Y126" s="62" t="str">
        <f>IFERROR(VLOOKUP($W126,NTG_RR!$A:$N,8+COLUMN()-COLUMN($X$8),0),"")</f>
        <v/>
      </c>
      <c r="Z126" s="62" t="str">
        <f>IFERROR(VLOOKUP($W126,NTG_RR!$A:$N,8+COLUMN()-COLUMN($X$8),0),"")</f>
        <v/>
      </c>
      <c r="AA126" s="62" t="str">
        <f>IFERROR(VLOOKUP($W126,NTG_RR!$A:$N,8+COLUMN()-COLUMN($X$8),0),"")</f>
        <v/>
      </c>
      <c r="AB126" s="62" t="str">
        <f>IFERROR(VLOOKUP($W126,NTG_RR!$A:$N,8+COLUMN()-COLUMN($X$8),0),"")</f>
        <v/>
      </c>
      <c r="AC126" s="62" t="str">
        <f>IFERROR(VLOOKUP($W126,NTG_RR!$A:$N,8+COLUMN()-COLUMN($X$8),0),"")</f>
        <v/>
      </c>
      <c r="AD126" s="62" t="str">
        <f>IFERROR(VLOOKUP($W126,NTG_RR!$A:$N,8+COLUMN()-COLUMN($X$8),0),"")</f>
        <v/>
      </c>
      <c r="AF126" s="43" t="str">
        <f>IFERROR(VLOOKUP($W126,NTG_RR!$A:$P,8+COLUMN()-COLUMN($X$8),0),"")</f>
        <v/>
      </c>
    </row>
    <row r="127" spans="24:32" x14ac:dyDescent="0.25">
      <c r="X127" s="62" t="str">
        <f>IFERROR(VLOOKUP($W127,NTG_RR!$A:$N,8+COLUMN()-COLUMN($X$8),0),"")</f>
        <v/>
      </c>
      <c r="Y127" s="62" t="str">
        <f>IFERROR(VLOOKUP($W127,NTG_RR!$A:$N,8+COLUMN()-COLUMN($X$8),0),"")</f>
        <v/>
      </c>
      <c r="Z127" s="62" t="str">
        <f>IFERROR(VLOOKUP($W127,NTG_RR!$A:$N,8+COLUMN()-COLUMN($X$8),0),"")</f>
        <v/>
      </c>
      <c r="AA127" s="62" t="str">
        <f>IFERROR(VLOOKUP($W127,NTG_RR!$A:$N,8+COLUMN()-COLUMN($X$8),0),"")</f>
        <v/>
      </c>
      <c r="AB127" s="62" t="str">
        <f>IFERROR(VLOOKUP($W127,NTG_RR!$A:$N,8+COLUMN()-COLUMN($X$8),0),"")</f>
        <v/>
      </c>
      <c r="AC127" s="62" t="str">
        <f>IFERROR(VLOOKUP($W127,NTG_RR!$A:$N,8+COLUMN()-COLUMN($X$8),0),"")</f>
        <v/>
      </c>
      <c r="AD127" s="62" t="str">
        <f>IFERROR(VLOOKUP($W127,NTG_RR!$A:$N,8+COLUMN()-COLUMN($X$8),0),"")</f>
        <v/>
      </c>
      <c r="AF127" s="43" t="str">
        <f>IFERROR(VLOOKUP($W127,NTG_RR!$A:$P,8+COLUMN()-COLUMN($X$8),0),"")</f>
        <v/>
      </c>
    </row>
    <row r="128" spans="24:32" x14ac:dyDescent="0.25">
      <c r="X128" s="62" t="str">
        <f>IFERROR(VLOOKUP($W128,NTG_RR!$A:$N,8+COLUMN()-COLUMN($X$8),0),"")</f>
        <v/>
      </c>
      <c r="Y128" s="62" t="str">
        <f>IFERROR(VLOOKUP($W128,NTG_RR!$A:$N,8+COLUMN()-COLUMN($X$8),0),"")</f>
        <v/>
      </c>
      <c r="Z128" s="62" t="str">
        <f>IFERROR(VLOOKUP($W128,NTG_RR!$A:$N,8+COLUMN()-COLUMN($X$8),0),"")</f>
        <v/>
      </c>
      <c r="AA128" s="62" t="str">
        <f>IFERROR(VLOOKUP($W128,NTG_RR!$A:$N,8+COLUMN()-COLUMN($X$8),0),"")</f>
        <v/>
      </c>
      <c r="AB128" s="62" t="str">
        <f>IFERROR(VLOOKUP($W128,NTG_RR!$A:$N,8+COLUMN()-COLUMN($X$8),0),"")</f>
        <v/>
      </c>
      <c r="AC128" s="62" t="str">
        <f>IFERROR(VLOOKUP($W128,NTG_RR!$A:$N,8+COLUMN()-COLUMN($X$8),0),"")</f>
        <v/>
      </c>
      <c r="AD128" s="62" t="str">
        <f>IFERROR(VLOOKUP($W128,NTG_RR!$A:$N,8+COLUMN()-COLUMN($X$8),0),"")</f>
        <v/>
      </c>
      <c r="AF128" s="43" t="str">
        <f>IFERROR(VLOOKUP($W128,NTG_RR!$A:$P,8+COLUMN()-COLUMN($X$8),0),"")</f>
        <v/>
      </c>
    </row>
    <row r="129" spans="24:32" x14ac:dyDescent="0.25">
      <c r="X129" s="62" t="str">
        <f>IFERROR(VLOOKUP($W129,NTG_RR!$A:$N,8+COLUMN()-COLUMN($X$8),0),"")</f>
        <v/>
      </c>
      <c r="Y129" s="62" t="str">
        <f>IFERROR(VLOOKUP($W129,NTG_RR!$A:$N,8+COLUMN()-COLUMN($X$8),0),"")</f>
        <v/>
      </c>
      <c r="Z129" s="62" t="str">
        <f>IFERROR(VLOOKUP($W129,NTG_RR!$A:$N,8+COLUMN()-COLUMN($X$8),0),"")</f>
        <v/>
      </c>
      <c r="AA129" s="62" t="str">
        <f>IFERROR(VLOOKUP($W129,NTG_RR!$A:$N,8+COLUMN()-COLUMN($X$8),0),"")</f>
        <v/>
      </c>
      <c r="AB129" s="62" t="str">
        <f>IFERROR(VLOOKUP($W129,NTG_RR!$A:$N,8+COLUMN()-COLUMN($X$8),0),"")</f>
        <v/>
      </c>
      <c r="AC129" s="62" t="str">
        <f>IFERROR(VLOOKUP($W129,NTG_RR!$A:$N,8+COLUMN()-COLUMN($X$8),0),"")</f>
        <v/>
      </c>
      <c r="AD129" s="62" t="str">
        <f>IFERROR(VLOOKUP($W129,NTG_RR!$A:$N,8+COLUMN()-COLUMN($X$8),0),"")</f>
        <v/>
      </c>
      <c r="AF129" s="43" t="str">
        <f>IFERROR(VLOOKUP($W129,NTG_RR!$A:$P,8+COLUMN()-COLUMN($X$8),0),"")</f>
        <v/>
      </c>
    </row>
    <row r="130" spans="24:32" x14ac:dyDescent="0.25">
      <c r="X130" s="62" t="str">
        <f>IFERROR(VLOOKUP($W130,NTG_RR!$A:$N,8+COLUMN()-COLUMN($X$8),0),"")</f>
        <v/>
      </c>
      <c r="Y130" s="62" t="str">
        <f>IFERROR(VLOOKUP($W130,NTG_RR!$A:$N,8+COLUMN()-COLUMN($X$8),0),"")</f>
        <v/>
      </c>
      <c r="Z130" s="62" t="str">
        <f>IFERROR(VLOOKUP($W130,NTG_RR!$A:$N,8+COLUMN()-COLUMN($X$8),0),"")</f>
        <v/>
      </c>
      <c r="AA130" s="62" t="str">
        <f>IFERROR(VLOOKUP($W130,NTG_RR!$A:$N,8+COLUMN()-COLUMN($X$8),0),"")</f>
        <v/>
      </c>
      <c r="AB130" s="62" t="str">
        <f>IFERROR(VLOOKUP($W130,NTG_RR!$A:$N,8+COLUMN()-COLUMN($X$8),0),"")</f>
        <v/>
      </c>
      <c r="AC130" s="62" t="str">
        <f>IFERROR(VLOOKUP($W130,NTG_RR!$A:$N,8+COLUMN()-COLUMN($X$8),0),"")</f>
        <v/>
      </c>
      <c r="AD130" s="62" t="str">
        <f>IFERROR(VLOOKUP($W130,NTG_RR!$A:$N,8+COLUMN()-COLUMN($X$8),0),"")</f>
        <v/>
      </c>
      <c r="AF130" s="43" t="str">
        <f>IFERROR(VLOOKUP($W130,NTG_RR!$A:$P,8+COLUMN()-COLUMN($X$8),0),"")</f>
        <v/>
      </c>
    </row>
    <row r="131" spans="24:32" x14ac:dyDescent="0.25">
      <c r="X131" s="62" t="str">
        <f>IFERROR(VLOOKUP($W131,NTG_RR!$A:$N,8+COLUMN()-COLUMN($X$8),0),"")</f>
        <v/>
      </c>
      <c r="Y131" s="62" t="str">
        <f>IFERROR(VLOOKUP($W131,NTG_RR!$A:$N,8+COLUMN()-COLUMN($X$8),0),"")</f>
        <v/>
      </c>
      <c r="Z131" s="62" t="str">
        <f>IFERROR(VLOOKUP($W131,NTG_RR!$A:$N,8+COLUMN()-COLUMN($X$8),0),"")</f>
        <v/>
      </c>
      <c r="AA131" s="62" t="str">
        <f>IFERROR(VLOOKUP($W131,NTG_RR!$A:$N,8+COLUMN()-COLUMN($X$8),0),"")</f>
        <v/>
      </c>
      <c r="AB131" s="62" t="str">
        <f>IFERROR(VLOOKUP($W131,NTG_RR!$A:$N,8+COLUMN()-COLUMN($X$8),0),"")</f>
        <v/>
      </c>
      <c r="AC131" s="62" t="str">
        <f>IFERROR(VLOOKUP($W131,NTG_RR!$A:$N,8+COLUMN()-COLUMN($X$8),0),"")</f>
        <v/>
      </c>
      <c r="AD131" s="62" t="str">
        <f>IFERROR(VLOOKUP($W131,NTG_RR!$A:$N,8+COLUMN()-COLUMN($X$8),0),"")</f>
        <v/>
      </c>
      <c r="AF131" s="43" t="str">
        <f>IFERROR(VLOOKUP($W131,NTG_RR!$A:$P,8+COLUMN()-COLUMN($X$8),0),"")</f>
        <v/>
      </c>
    </row>
    <row r="132" spans="24:32" x14ac:dyDescent="0.25">
      <c r="X132" s="62" t="str">
        <f>IFERROR(VLOOKUP($W132,NTG_RR!$A:$N,8+COLUMN()-COLUMN($X$8),0),"")</f>
        <v/>
      </c>
      <c r="Y132" s="62" t="str">
        <f>IFERROR(VLOOKUP($W132,NTG_RR!$A:$N,8+COLUMN()-COLUMN($X$8),0),"")</f>
        <v/>
      </c>
      <c r="Z132" s="62" t="str">
        <f>IFERROR(VLOOKUP($W132,NTG_RR!$A:$N,8+COLUMN()-COLUMN($X$8),0),"")</f>
        <v/>
      </c>
      <c r="AA132" s="62" t="str">
        <f>IFERROR(VLOOKUP($W132,NTG_RR!$A:$N,8+COLUMN()-COLUMN($X$8),0),"")</f>
        <v/>
      </c>
      <c r="AB132" s="62" t="str">
        <f>IFERROR(VLOOKUP($W132,NTG_RR!$A:$N,8+COLUMN()-COLUMN($X$8),0),"")</f>
        <v/>
      </c>
      <c r="AC132" s="62" t="str">
        <f>IFERROR(VLOOKUP($W132,NTG_RR!$A:$N,8+COLUMN()-COLUMN($X$8),0),"")</f>
        <v/>
      </c>
      <c r="AD132" s="62" t="str">
        <f>IFERROR(VLOOKUP($W132,NTG_RR!$A:$N,8+COLUMN()-COLUMN($X$8),0),"")</f>
        <v/>
      </c>
      <c r="AF132" s="43" t="str">
        <f>IFERROR(VLOOKUP($W132,NTG_RR!$A:$P,8+COLUMN()-COLUMN($X$8),0),"")</f>
        <v/>
      </c>
    </row>
    <row r="133" spans="24:32" x14ac:dyDescent="0.25">
      <c r="X133" s="62" t="str">
        <f>IFERROR(VLOOKUP($W133,NTG_RR!$A:$N,8+COLUMN()-COLUMN($X$8),0),"")</f>
        <v/>
      </c>
      <c r="Y133" s="62" t="str">
        <f>IFERROR(VLOOKUP($W133,NTG_RR!$A:$N,8+COLUMN()-COLUMN($X$8),0),"")</f>
        <v/>
      </c>
      <c r="Z133" s="62" t="str">
        <f>IFERROR(VLOOKUP($W133,NTG_RR!$A:$N,8+COLUMN()-COLUMN($X$8),0),"")</f>
        <v/>
      </c>
      <c r="AA133" s="62" t="str">
        <f>IFERROR(VLOOKUP($W133,NTG_RR!$A:$N,8+COLUMN()-COLUMN($X$8),0),"")</f>
        <v/>
      </c>
      <c r="AB133" s="62" t="str">
        <f>IFERROR(VLOOKUP($W133,NTG_RR!$A:$N,8+COLUMN()-COLUMN($X$8),0),"")</f>
        <v/>
      </c>
      <c r="AC133" s="62" t="str">
        <f>IFERROR(VLOOKUP($W133,NTG_RR!$A:$N,8+COLUMN()-COLUMN($X$8),0),"")</f>
        <v/>
      </c>
      <c r="AD133" s="62" t="str">
        <f>IFERROR(VLOOKUP($W133,NTG_RR!$A:$N,8+COLUMN()-COLUMN($X$8),0),"")</f>
        <v/>
      </c>
      <c r="AF133" s="43" t="str">
        <f>IFERROR(VLOOKUP($W133,NTG_RR!$A:$P,8+COLUMN()-COLUMN($X$8),0),"")</f>
        <v/>
      </c>
    </row>
    <row r="134" spans="24:32" x14ac:dyDescent="0.25">
      <c r="X134" s="62" t="str">
        <f>IFERROR(VLOOKUP($W134,NTG_RR!$A:$N,8+COLUMN()-COLUMN($X$8),0),"")</f>
        <v/>
      </c>
      <c r="Y134" s="62" t="str">
        <f>IFERROR(VLOOKUP($W134,NTG_RR!$A:$N,8+COLUMN()-COLUMN($X$8),0),"")</f>
        <v/>
      </c>
      <c r="Z134" s="62" t="str">
        <f>IFERROR(VLOOKUP($W134,NTG_RR!$A:$N,8+COLUMN()-COLUMN($X$8),0),"")</f>
        <v/>
      </c>
      <c r="AA134" s="62" t="str">
        <f>IFERROR(VLOOKUP($W134,NTG_RR!$A:$N,8+COLUMN()-COLUMN($X$8),0),"")</f>
        <v/>
      </c>
      <c r="AB134" s="62" t="str">
        <f>IFERROR(VLOOKUP($W134,NTG_RR!$A:$N,8+COLUMN()-COLUMN($X$8),0),"")</f>
        <v/>
      </c>
      <c r="AC134" s="62" t="str">
        <f>IFERROR(VLOOKUP($W134,NTG_RR!$A:$N,8+COLUMN()-COLUMN($X$8),0),"")</f>
        <v/>
      </c>
      <c r="AD134" s="62" t="str">
        <f>IFERROR(VLOOKUP($W134,NTG_RR!$A:$N,8+COLUMN()-COLUMN($X$8),0),"")</f>
        <v/>
      </c>
      <c r="AF134" s="43" t="str">
        <f>IFERROR(VLOOKUP($W134,NTG_RR!$A:$P,8+COLUMN()-COLUMN($X$8),0),"")</f>
        <v/>
      </c>
    </row>
    <row r="135" spans="24:32" x14ac:dyDescent="0.25">
      <c r="X135" s="62" t="str">
        <f>IFERROR(VLOOKUP($W135,NTG_RR!$A:$N,8+COLUMN()-COLUMN($X$8),0),"")</f>
        <v/>
      </c>
      <c r="Y135" s="62" t="str">
        <f>IFERROR(VLOOKUP($W135,NTG_RR!$A:$N,8+COLUMN()-COLUMN($X$8),0),"")</f>
        <v/>
      </c>
      <c r="Z135" s="62" t="str">
        <f>IFERROR(VLOOKUP($W135,NTG_RR!$A:$N,8+COLUMN()-COLUMN($X$8),0),"")</f>
        <v/>
      </c>
      <c r="AA135" s="62" t="str">
        <f>IFERROR(VLOOKUP($W135,NTG_RR!$A:$N,8+COLUMN()-COLUMN($X$8),0),"")</f>
        <v/>
      </c>
      <c r="AB135" s="62" t="str">
        <f>IFERROR(VLOOKUP($W135,NTG_RR!$A:$N,8+COLUMN()-COLUMN($X$8),0),"")</f>
        <v/>
      </c>
      <c r="AC135" s="62" t="str">
        <f>IFERROR(VLOOKUP($W135,NTG_RR!$A:$N,8+COLUMN()-COLUMN($X$8),0),"")</f>
        <v/>
      </c>
      <c r="AD135" s="62" t="str">
        <f>IFERROR(VLOOKUP($W135,NTG_RR!$A:$N,8+COLUMN()-COLUMN($X$8),0),"")</f>
        <v/>
      </c>
      <c r="AF135" s="43" t="str">
        <f>IFERROR(VLOOKUP($W135,NTG_RR!$A:$P,8+COLUMN()-COLUMN($X$8),0),"")</f>
        <v/>
      </c>
    </row>
    <row r="136" spans="24:32" x14ac:dyDescent="0.25">
      <c r="X136" s="62" t="str">
        <f>IFERROR(VLOOKUP($W136,NTG_RR!$A:$N,8+COLUMN()-COLUMN($X$8),0),"")</f>
        <v/>
      </c>
      <c r="Y136" s="62" t="str">
        <f>IFERROR(VLOOKUP($W136,NTG_RR!$A:$N,8+COLUMN()-COLUMN($X$8),0),"")</f>
        <v/>
      </c>
      <c r="Z136" s="62" t="str">
        <f>IFERROR(VLOOKUP($W136,NTG_RR!$A:$N,8+COLUMN()-COLUMN($X$8),0),"")</f>
        <v/>
      </c>
      <c r="AA136" s="62" t="str">
        <f>IFERROR(VLOOKUP($W136,NTG_RR!$A:$N,8+COLUMN()-COLUMN($X$8),0),"")</f>
        <v/>
      </c>
      <c r="AB136" s="62" t="str">
        <f>IFERROR(VLOOKUP($W136,NTG_RR!$A:$N,8+COLUMN()-COLUMN($X$8),0),"")</f>
        <v/>
      </c>
      <c r="AC136" s="62" t="str">
        <f>IFERROR(VLOOKUP($W136,NTG_RR!$A:$N,8+COLUMN()-COLUMN($X$8),0),"")</f>
        <v/>
      </c>
      <c r="AD136" s="62" t="str">
        <f>IFERROR(VLOOKUP($W136,NTG_RR!$A:$N,8+COLUMN()-COLUMN($X$8),0),"")</f>
        <v/>
      </c>
      <c r="AF136" s="43" t="str">
        <f>IFERROR(VLOOKUP($W136,NTG_RR!$A:$P,8+COLUMN()-COLUMN($X$8),0),"")</f>
        <v/>
      </c>
    </row>
    <row r="137" spans="24:32" x14ac:dyDescent="0.25">
      <c r="X137" s="62" t="str">
        <f>IFERROR(VLOOKUP($W137,NTG_RR!$A:$N,8+COLUMN()-COLUMN($X$8),0),"")</f>
        <v/>
      </c>
      <c r="Y137" s="62" t="str">
        <f>IFERROR(VLOOKUP($W137,NTG_RR!$A:$N,8+COLUMN()-COLUMN($X$8),0),"")</f>
        <v/>
      </c>
      <c r="Z137" s="62" t="str">
        <f>IFERROR(VLOOKUP($W137,NTG_RR!$A:$N,8+COLUMN()-COLUMN($X$8),0),"")</f>
        <v/>
      </c>
      <c r="AA137" s="62" t="str">
        <f>IFERROR(VLOOKUP($W137,NTG_RR!$A:$N,8+COLUMN()-COLUMN($X$8),0),"")</f>
        <v/>
      </c>
      <c r="AB137" s="62" t="str">
        <f>IFERROR(VLOOKUP($W137,NTG_RR!$A:$N,8+COLUMN()-COLUMN($X$8),0),"")</f>
        <v/>
      </c>
      <c r="AC137" s="62" t="str">
        <f>IFERROR(VLOOKUP($W137,NTG_RR!$A:$N,8+COLUMN()-COLUMN($X$8),0),"")</f>
        <v/>
      </c>
      <c r="AD137" s="62" t="str">
        <f>IFERROR(VLOOKUP($W137,NTG_RR!$A:$N,8+COLUMN()-COLUMN($X$8),0),"")</f>
        <v/>
      </c>
      <c r="AF137" s="43" t="str">
        <f>IFERROR(VLOOKUP($W137,NTG_RR!$A:$P,8+COLUMN()-COLUMN($X$8),0),"")</f>
        <v/>
      </c>
    </row>
    <row r="138" spans="24:32" x14ac:dyDescent="0.25">
      <c r="X138" s="62" t="str">
        <f>IFERROR(VLOOKUP($W138,NTG_RR!$A:$N,8+COLUMN()-COLUMN($X$8),0),"")</f>
        <v/>
      </c>
      <c r="Y138" s="62" t="str">
        <f>IFERROR(VLOOKUP($W138,NTG_RR!$A:$N,8+COLUMN()-COLUMN($X$8),0),"")</f>
        <v/>
      </c>
      <c r="Z138" s="62" t="str">
        <f>IFERROR(VLOOKUP($W138,NTG_RR!$A:$N,8+COLUMN()-COLUMN($X$8),0),"")</f>
        <v/>
      </c>
      <c r="AA138" s="62" t="str">
        <f>IFERROR(VLOOKUP($W138,NTG_RR!$A:$N,8+COLUMN()-COLUMN($X$8),0),"")</f>
        <v/>
      </c>
      <c r="AB138" s="62" t="str">
        <f>IFERROR(VLOOKUP($W138,NTG_RR!$A:$N,8+COLUMN()-COLUMN($X$8),0),"")</f>
        <v/>
      </c>
      <c r="AC138" s="62" t="str">
        <f>IFERROR(VLOOKUP($W138,NTG_RR!$A:$N,8+COLUMN()-COLUMN($X$8),0),"")</f>
        <v/>
      </c>
      <c r="AD138" s="62" t="str">
        <f>IFERROR(VLOOKUP($W138,NTG_RR!$A:$N,8+COLUMN()-COLUMN($X$8),0),"")</f>
        <v/>
      </c>
      <c r="AF138" s="43" t="str">
        <f>IFERROR(VLOOKUP($W138,NTG_RR!$A:$P,8+COLUMN()-COLUMN($X$8),0),"")</f>
        <v/>
      </c>
    </row>
    <row r="139" spans="24:32" x14ac:dyDescent="0.25">
      <c r="X139" s="62" t="str">
        <f>IFERROR(VLOOKUP($W139,NTG_RR!$A:$N,8+COLUMN()-COLUMN($X$8),0),"")</f>
        <v/>
      </c>
      <c r="Y139" s="62" t="str">
        <f>IFERROR(VLOOKUP($W139,NTG_RR!$A:$N,8+COLUMN()-COLUMN($X$8),0),"")</f>
        <v/>
      </c>
      <c r="Z139" s="62" t="str">
        <f>IFERROR(VLOOKUP($W139,NTG_RR!$A:$N,8+COLUMN()-COLUMN($X$8),0),"")</f>
        <v/>
      </c>
      <c r="AA139" s="62" t="str">
        <f>IFERROR(VLOOKUP($W139,NTG_RR!$A:$N,8+COLUMN()-COLUMN($X$8),0),"")</f>
        <v/>
      </c>
      <c r="AB139" s="62" t="str">
        <f>IFERROR(VLOOKUP($W139,NTG_RR!$A:$N,8+COLUMN()-COLUMN($X$8),0),"")</f>
        <v/>
      </c>
      <c r="AC139" s="62" t="str">
        <f>IFERROR(VLOOKUP($W139,NTG_RR!$A:$N,8+COLUMN()-COLUMN($X$8),0),"")</f>
        <v/>
      </c>
      <c r="AD139" s="62" t="str">
        <f>IFERROR(VLOOKUP($W139,NTG_RR!$A:$N,8+COLUMN()-COLUMN($X$8),0),"")</f>
        <v/>
      </c>
      <c r="AF139" s="43" t="str">
        <f>IFERROR(VLOOKUP($W139,NTG_RR!$A:$P,8+COLUMN()-COLUMN($X$8),0),"")</f>
        <v/>
      </c>
    </row>
    <row r="140" spans="24:32" x14ac:dyDescent="0.25">
      <c r="X140" s="62" t="str">
        <f>IFERROR(VLOOKUP($W140,NTG_RR!$A:$N,8+COLUMN()-COLUMN($X$8),0),"")</f>
        <v/>
      </c>
      <c r="Y140" s="62" t="str">
        <f>IFERROR(VLOOKUP($W140,NTG_RR!$A:$N,8+COLUMN()-COLUMN($X$8),0),"")</f>
        <v/>
      </c>
      <c r="Z140" s="62" t="str">
        <f>IFERROR(VLOOKUP($W140,NTG_RR!$A:$N,8+COLUMN()-COLUMN($X$8),0),"")</f>
        <v/>
      </c>
      <c r="AA140" s="62" t="str">
        <f>IFERROR(VLOOKUP($W140,NTG_RR!$A:$N,8+COLUMN()-COLUMN($X$8),0),"")</f>
        <v/>
      </c>
      <c r="AB140" s="62" t="str">
        <f>IFERROR(VLOOKUP($W140,NTG_RR!$A:$N,8+COLUMN()-COLUMN($X$8),0),"")</f>
        <v/>
      </c>
      <c r="AC140" s="62" t="str">
        <f>IFERROR(VLOOKUP($W140,NTG_RR!$A:$N,8+COLUMN()-COLUMN($X$8),0),"")</f>
        <v/>
      </c>
      <c r="AD140" s="62" t="str">
        <f>IFERROR(VLOOKUP($W140,NTG_RR!$A:$N,8+COLUMN()-COLUMN($X$8),0),"")</f>
        <v/>
      </c>
      <c r="AF140" s="43" t="str">
        <f>IFERROR(VLOOKUP($W140,NTG_RR!$A:$P,8+COLUMN()-COLUMN($X$8),0),"")</f>
        <v/>
      </c>
    </row>
    <row r="141" spans="24:32" x14ac:dyDescent="0.25">
      <c r="X141" s="62" t="str">
        <f>IFERROR(VLOOKUP($W141,NTG_RR!$A:$N,8+COLUMN()-COLUMN($X$8),0),"")</f>
        <v/>
      </c>
      <c r="Y141" s="62" t="str">
        <f>IFERROR(VLOOKUP($W141,NTG_RR!$A:$N,8+COLUMN()-COLUMN($X$8),0),"")</f>
        <v/>
      </c>
      <c r="Z141" s="62" t="str">
        <f>IFERROR(VLOOKUP($W141,NTG_RR!$A:$N,8+COLUMN()-COLUMN($X$8),0),"")</f>
        <v/>
      </c>
      <c r="AA141" s="62" t="str">
        <f>IFERROR(VLOOKUP($W141,NTG_RR!$A:$N,8+COLUMN()-COLUMN($X$8),0),"")</f>
        <v/>
      </c>
      <c r="AB141" s="62" t="str">
        <f>IFERROR(VLOOKUP($W141,NTG_RR!$A:$N,8+COLUMN()-COLUMN($X$8),0),"")</f>
        <v/>
      </c>
      <c r="AC141" s="62" t="str">
        <f>IFERROR(VLOOKUP($W141,NTG_RR!$A:$N,8+COLUMN()-COLUMN($X$8),0),"")</f>
        <v/>
      </c>
      <c r="AD141" s="62" t="str">
        <f>IFERROR(VLOOKUP($W141,NTG_RR!$A:$N,8+COLUMN()-COLUMN($X$8),0),"")</f>
        <v/>
      </c>
      <c r="AF141" s="43" t="str">
        <f>IFERROR(VLOOKUP($W141,NTG_RR!$A:$P,8+COLUMN()-COLUMN($X$8),0),"")</f>
        <v/>
      </c>
    </row>
    <row r="142" spans="24:32" x14ac:dyDescent="0.25">
      <c r="X142" s="62" t="str">
        <f>IFERROR(VLOOKUP($W142,NTG_RR!$A:$N,8+COLUMN()-COLUMN($X$8),0),"")</f>
        <v/>
      </c>
      <c r="Y142" s="62" t="str">
        <f>IFERROR(VLOOKUP($W142,NTG_RR!$A:$N,8+COLUMN()-COLUMN($X$8),0),"")</f>
        <v/>
      </c>
      <c r="Z142" s="62" t="str">
        <f>IFERROR(VLOOKUP($W142,NTG_RR!$A:$N,8+COLUMN()-COLUMN($X$8),0),"")</f>
        <v/>
      </c>
      <c r="AA142" s="62" t="str">
        <f>IFERROR(VLOOKUP($W142,NTG_RR!$A:$N,8+COLUMN()-COLUMN($X$8),0),"")</f>
        <v/>
      </c>
      <c r="AB142" s="62" t="str">
        <f>IFERROR(VLOOKUP($W142,NTG_RR!$A:$N,8+COLUMN()-COLUMN($X$8),0),"")</f>
        <v/>
      </c>
      <c r="AC142" s="62" t="str">
        <f>IFERROR(VLOOKUP($W142,NTG_RR!$A:$N,8+COLUMN()-COLUMN($X$8),0),"")</f>
        <v/>
      </c>
      <c r="AD142" s="62" t="str">
        <f>IFERROR(VLOOKUP($W142,NTG_RR!$A:$N,8+COLUMN()-COLUMN($X$8),0),"")</f>
        <v/>
      </c>
      <c r="AF142" s="43" t="str">
        <f>IFERROR(VLOOKUP($W142,NTG_RR!$A:$P,8+COLUMN()-COLUMN($X$8),0),"")</f>
        <v/>
      </c>
    </row>
    <row r="143" spans="24:32" x14ac:dyDescent="0.25">
      <c r="X143" s="62" t="str">
        <f>IFERROR(VLOOKUP($W143,NTG_RR!$A:$N,8+COLUMN()-COLUMN($X$8),0),"")</f>
        <v/>
      </c>
      <c r="Y143" s="62" t="str">
        <f>IFERROR(VLOOKUP($W143,NTG_RR!$A:$N,8+COLUMN()-COLUMN($X$8),0),"")</f>
        <v/>
      </c>
      <c r="Z143" s="62" t="str">
        <f>IFERROR(VLOOKUP($W143,NTG_RR!$A:$N,8+COLUMN()-COLUMN($X$8),0),"")</f>
        <v/>
      </c>
      <c r="AA143" s="62" t="str">
        <f>IFERROR(VLOOKUP($W143,NTG_RR!$A:$N,8+COLUMN()-COLUMN($X$8),0),"")</f>
        <v/>
      </c>
      <c r="AB143" s="62" t="str">
        <f>IFERROR(VLOOKUP($W143,NTG_RR!$A:$N,8+COLUMN()-COLUMN($X$8),0),"")</f>
        <v/>
      </c>
      <c r="AC143" s="62" t="str">
        <f>IFERROR(VLOOKUP($W143,NTG_RR!$A:$N,8+COLUMN()-COLUMN($X$8),0),"")</f>
        <v/>
      </c>
      <c r="AD143" s="62" t="str">
        <f>IFERROR(VLOOKUP($W143,NTG_RR!$A:$N,8+COLUMN()-COLUMN($X$8),0),"")</f>
        <v/>
      </c>
      <c r="AF143" s="43" t="str">
        <f>IFERROR(VLOOKUP($W143,NTG_RR!$A:$P,8+COLUMN()-COLUMN($X$8),0),"")</f>
        <v/>
      </c>
    </row>
    <row r="144" spans="24:32" x14ac:dyDescent="0.25">
      <c r="X144" s="62" t="str">
        <f>IFERROR(VLOOKUP($W144,NTG_RR!$A:$N,8+COLUMN()-COLUMN($X$8),0),"")</f>
        <v/>
      </c>
      <c r="Y144" s="62" t="str">
        <f>IFERROR(VLOOKUP($W144,NTG_RR!$A:$N,8+COLUMN()-COLUMN($X$8),0),"")</f>
        <v/>
      </c>
      <c r="Z144" s="62" t="str">
        <f>IFERROR(VLOOKUP($W144,NTG_RR!$A:$N,8+COLUMN()-COLUMN($X$8),0),"")</f>
        <v/>
      </c>
      <c r="AA144" s="62" t="str">
        <f>IFERROR(VLOOKUP($W144,NTG_RR!$A:$N,8+COLUMN()-COLUMN($X$8),0),"")</f>
        <v/>
      </c>
      <c r="AB144" s="62" t="str">
        <f>IFERROR(VLOOKUP($W144,NTG_RR!$A:$N,8+COLUMN()-COLUMN($X$8),0),"")</f>
        <v/>
      </c>
      <c r="AC144" s="62" t="str">
        <f>IFERROR(VLOOKUP($W144,NTG_RR!$A:$N,8+COLUMN()-COLUMN($X$8),0),"")</f>
        <v/>
      </c>
      <c r="AD144" s="62" t="str">
        <f>IFERROR(VLOOKUP($W144,NTG_RR!$A:$N,8+COLUMN()-COLUMN($X$8),0),"")</f>
        <v/>
      </c>
      <c r="AF144" s="43" t="str">
        <f>IFERROR(VLOOKUP($W144,NTG_RR!$A:$P,8+COLUMN()-COLUMN($X$8),0),"")</f>
        <v/>
      </c>
    </row>
    <row r="145" spans="24:32" x14ac:dyDescent="0.25">
      <c r="X145" s="62" t="str">
        <f>IFERROR(VLOOKUP($W145,NTG_RR!$A:$N,8+COLUMN()-COLUMN($X$8),0),"")</f>
        <v/>
      </c>
      <c r="Y145" s="62" t="str">
        <f>IFERROR(VLOOKUP($W145,NTG_RR!$A:$N,8+COLUMN()-COLUMN($X$8),0),"")</f>
        <v/>
      </c>
      <c r="Z145" s="62" t="str">
        <f>IFERROR(VLOOKUP($W145,NTG_RR!$A:$N,8+COLUMN()-COLUMN($X$8),0),"")</f>
        <v/>
      </c>
      <c r="AA145" s="62" t="str">
        <f>IFERROR(VLOOKUP($W145,NTG_RR!$A:$N,8+COLUMN()-COLUMN($X$8),0),"")</f>
        <v/>
      </c>
      <c r="AB145" s="62" t="str">
        <f>IFERROR(VLOOKUP($W145,NTG_RR!$A:$N,8+COLUMN()-COLUMN($X$8),0),"")</f>
        <v/>
      </c>
      <c r="AC145" s="62" t="str">
        <f>IFERROR(VLOOKUP($W145,NTG_RR!$A:$N,8+COLUMN()-COLUMN($X$8),0),"")</f>
        <v/>
      </c>
      <c r="AD145" s="62" t="str">
        <f>IFERROR(VLOOKUP($W145,NTG_RR!$A:$N,8+COLUMN()-COLUMN($X$8),0),"")</f>
        <v/>
      </c>
      <c r="AF145" s="43" t="str">
        <f>IFERROR(VLOOKUP($W145,NTG_RR!$A:$P,8+COLUMN()-COLUMN($X$8),0),"")</f>
        <v/>
      </c>
    </row>
    <row r="146" spans="24:32" x14ac:dyDescent="0.25">
      <c r="X146" s="62" t="str">
        <f>IFERROR(VLOOKUP($W146,NTG_RR!$A:$N,8+COLUMN()-COLUMN($X$8),0),"")</f>
        <v/>
      </c>
      <c r="Y146" s="62" t="str">
        <f>IFERROR(VLOOKUP($W146,NTG_RR!$A:$N,8+COLUMN()-COLUMN($X$8),0),"")</f>
        <v/>
      </c>
      <c r="Z146" s="62" t="str">
        <f>IFERROR(VLOOKUP($W146,NTG_RR!$A:$N,8+COLUMN()-COLUMN($X$8),0),"")</f>
        <v/>
      </c>
      <c r="AA146" s="62" t="str">
        <f>IFERROR(VLOOKUP($W146,NTG_RR!$A:$N,8+COLUMN()-COLUMN($X$8),0),"")</f>
        <v/>
      </c>
      <c r="AB146" s="62" t="str">
        <f>IFERROR(VLOOKUP($W146,NTG_RR!$A:$N,8+COLUMN()-COLUMN($X$8),0),"")</f>
        <v/>
      </c>
      <c r="AC146" s="62" t="str">
        <f>IFERROR(VLOOKUP($W146,NTG_RR!$A:$N,8+COLUMN()-COLUMN($X$8),0),"")</f>
        <v/>
      </c>
      <c r="AD146" s="62" t="str">
        <f>IFERROR(VLOOKUP($W146,NTG_RR!$A:$N,8+COLUMN()-COLUMN($X$8),0),"")</f>
        <v/>
      </c>
      <c r="AF146" s="43" t="str">
        <f>IFERROR(VLOOKUP($W146,NTG_RR!$A:$P,8+COLUMN()-COLUMN($X$8),0),"")</f>
        <v/>
      </c>
    </row>
    <row r="147" spans="24:32" x14ac:dyDescent="0.25">
      <c r="X147" s="62" t="str">
        <f>IFERROR(VLOOKUP($W147,NTG_RR!$A:$N,8+COLUMN()-COLUMN($X$8),0),"")</f>
        <v/>
      </c>
      <c r="Y147" s="62" t="str">
        <f>IFERROR(VLOOKUP($W147,NTG_RR!$A:$N,8+COLUMN()-COLUMN($X$8),0),"")</f>
        <v/>
      </c>
      <c r="Z147" s="62" t="str">
        <f>IFERROR(VLOOKUP($W147,NTG_RR!$A:$N,8+COLUMN()-COLUMN($X$8),0),"")</f>
        <v/>
      </c>
      <c r="AA147" s="62" t="str">
        <f>IFERROR(VLOOKUP($W147,NTG_RR!$A:$N,8+COLUMN()-COLUMN($X$8),0),"")</f>
        <v/>
      </c>
      <c r="AB147" s="62" t="str">
        <f>IFERROR(VLOOKUP($W147,NTG_RR!$A:$N,8+COLUMN()-COLUMN($X$8),0),"")</f>
        <v/>
      </c>
      <c r="AC147" s="62" t="str">
        <f>IFERROR(VLOOKUP($W147,NTG_RR!$A:$N,8+COLUMN()-COLUMN($X$8),0),"")</f>
        <v/>
      </c>
      <c r="AD147" s="62" t="str">
        <f>IFERROR(VLOOKUP($W147,NTG_RR!$A:$N,8+COLUMN()-COLUMN($X$8),0),"")</f>
        <v/>
      </c>
      <c r="AF147" s="43" t="str">
        <f>IFERROR(VLOOKUP($W147,NTG_RR!$A:$P,8+COLUMN()-COLUMN($X$8),0),"")</f>
        <v/>
      </c>
    </row>
    <row r="148" spans="24:32" x14ac:dyDescent="0.25">
      <c r="X148" s="62" t="str">
        <f>IFERROR(VLOOKUP($W148,NTG_RR!$A:$N,8+COLUMN()-COLUMN($X$8),0),"")</f>
        <v/>
      </c>
      <c r="Y148" s="62" t="str">
        <f>IFERROR(VLOOKUP($W148,NTG_RR!$A:$N,8+COLUMN()-COLUMN($X$8),0),"")</f>
        <v/>
      </c>
      <c r="Z148" s="62" t="str">
        <f>IFERROR(VLOOKUP($W148,NTG_RR!$A:$N,8+COLUMN()-COLUMN($X$8),0),"")</f>
        <v/>
      </c>
      <c r="AA148" s="62" t="str">
        <f>IFERROR(VLOOKUP($W148,NTG_RR!$A:$N,8+COLUMN()-COLUMN($X$8),0),"")</f>
        <v/>
      </c>
      <c r="AB148" s="62" t="str">
        <f>IFERROR(VLOOKUP($W148,NTG_RR!$A:$N,8+COLUMN()-COLUMN($X$8),0),"")</f>
        <v/>
      </c>
      <c r="AC148" s="62" t="str">
        <f>IFERROR(VLOOKUP($W148,NTG_RR!$A:$N,8+COLUMN()-COLUMN($X$8),0),"")</f>
        <v/>
      </c>
      <c r="AD148" s="62" t="str">
        <f>IFERROR(VLOOKUP($W148,NTG_RR!$A:$N,8+COLUMN()-COLUMN($X$8),0),"")</f>
        <v/>
      </c>
      <c r="AF148" s="43" t="str">
        <f>IFERROR(VLOOKUP($W148,NTG_RR!$A:$P,8+COLUMN()-COLUMN($X$8),0),"")</f>
        <v/>
      </c>
    </row>
    <row r="149" spans="24:32" x14ac:dyDescent="0.25">
      <c r="X149" s="62" t="str">
        <f>IFERROR(VLOOKUP($W149,NTG_RR!$A:$N,8+COLUMN()-COLUMN($X$8),0),"")</f>
        <v/>
      </c>
      <c r="Y149" s="62" t="str">
        <f>IFERROR(VLOOKUP($W149,NTG_RR!$A:$N,8+COLUMN()-COLUMN($X$8),0),"")</f>
        <v/>
      </c>
      <c r="Z149" s="62" t="str">
        <f>IFERROR(VLOOKUP($W149,NTG_RR!$A:$N,8+COLUMN()-COLUMN($X$8),0),"")</f>
        <v/>
      </c>
      <c r="AA149" s="62" t="str">
        <f>IFERROR(VLOOKUP($W149,NTG_RR!$A:$N,8+COLUMN()-COLUMN($X$8),0),"")</f>
        <v/>
      </c>
      <c r="AB149" s="62" t="str">
        <f>IFERROR(VLOOKUP($W149,NTG_RR!$A:$N,8+COLUMN()-COLUMN($X$8),0),"")</f>
        <v/>
      </c>
      <c r="AC149" s="62" t="str">
        <f>IFERROR(VLOOKUP($W149,NTG_RR!$A:$N,8+COLUMN()-COLUMN($X$8),0),"")</f>
        <v/>
      </c>
      <c r="AD149" s="62" t="str">
        <f>IFERROR(VLOOKUP($W149,NTG_RR!$A:$N,8+COLUMN()-COLUMN($X$8),0),"")</f>
        <v/>
      </c>
      <c r="AF149" s="43" t="str">
        <f>IFERROR(VLOOKUP($W149,NTG_RR!$A:$P,8+COLUMN()-COLUMN($X$8),0),"")</f>
        <v/>
      </c>
    </row>
    <row r="150" spans="24:32" x14ac:dyDescent="0.25">
      <c r="X150" s="62" t="str">
        <f>IFERROR(VLOOKUP($W150,NTG_RR!$A:$N,8+COLUMN()-COLUMN($X$8),0),"")</f>
        <v/>
      </c>
      <c r="Y150" s="62" t="str">
        <f>IFERROR(VLOOKUP($W150,NTG_RR!$A:$N,8+COLUMN()-COLUMN($X$8),0),"")</f>
        <v/>
      </c>
      <c r="Z150" s="62" t="str">
        <f>IFERROR(VLOOKUP($W150,NTG_RR!$A:$N,8+COLUMN()-COLUMN($X$8),0),"")</f>
        <v/>
      </c>
      <c r="AA150" s="62" t="str">
        <f>IFERROR(VLOOKUP($W150,NTG_RR!$A:$N,8+COLUMN()-COLUMN($X$8),0),"")</f>
        <v/>
      </c>
      <c r="AB150" s="62" t="str">
        <f>IFERROR(VLOOKUP($W150,NTG_RR!$A:$N,8+COLUMN()-COLUMN($X$8),0),"")</f>
        <v/>
      </c>
      <c r="AC150" s="62" t="str">
        <f>IFERROR(VLOOKUP($W150,NTG_RR!$A:$N,8+COLUMN()-COLUMN($X$8),0),"")</f>
        <v/>
      </c>
      <c r="AD150" s="62" t="str">
        <f>IFERROR(VLOOKUP($W150,NTG_RR!$A:$N,8+COLUMN()-COLUMN($X$8),0),"")</f>
        <v/>
      </c>
      <c r="AF150" s="43" t="str">
        <f>IFERROR(VLOOKUP($W150,NTG_RR!$A:$P,8+COLUMN()-COLUMN($X$8),0),"")</f>
        <v/>
      </c>
    </row>
    <row r="151" spans="24:32" x14ac:dyDescent="0.25">
      <c r="X151" s="62" t="str">
        <f>IFERROR(VLOOKUP($W151,NTG_RR!$A:$N,8+COLUMN()-COLUMN($X$8),0),"")</f>
        <v/>
      </c>
      <c r="Y151" s="62" t="str">
        <f>IFERROR(VLOOKUP($W151,NTG_RR!$A:$N,8+COLUMN()-COLUMN($X$8),0),"")</f>
        <v/>
      </c>
      <c r="Z151" s="62" t="str">
        <f>IFERROR(VLOOKUP($W151,NTG_RR!$A:$N,8+COLUMN()-COLUMN($X$8),0),"")</f>
        <v/>
      </c>
      <c r="AA151" s="62" t="str">
        <f>IFERROR(VLOOKUP($W151,NTG_RR!$A:$N,8+COLUMN()-COLUMN($X$8),0),"")</f>
        <v/>
      </c>
      <c r="AB151" s="62" t="str">
        <f>IFERROR(VLOOKUP($W151,NTG_RR!$A:$N,8+COLUMN()-COLUMN($X$8),0),"")</f>
        <v/>
      </c>
      <c r="AC151" s="62" t="str">
        <f>IFERROR(VLOOKUP($W151,NTG_RR!$A:$N,8+COLUMN()-COLUMN($X$8),0),"")</f>
        <v/>
      </c>
      <c r="AD151" s="62" t="str">
        <f>IFERROR(VLOOKUP($W151,NTG_RR!$A:$N,8+COLUMN()-COLUMN($X$8),0),"")</f>
        <v/>
      </c>
      <c r="AF151" s="43" t="str">
        <f>IFERROR(VLOOKUP($W151,NTG_RR!$A:$P,8+COLUMN()-COLUMN($X$8),0),"")</f>
        <v/>
      </c>
    </row>
    <row r="152" spans="24:32" x14ac:dyDescent="0.25">
      <c r="X152" s="62" t="str">
        <f>IFERROR(VLOOKUP($W152,NTG_RR!$A:$N,8+COLUMN()-COLUMN($X$8),0),"")</f>
        <v/>
      </c>
      <c r="Y152" s="62" t="str">
        <f>IFERROR(VLOOKUP($W152,NTG_RR!$A:$N,8+COLUMN()-COLUMN($X$8),0),"")</f>
        <v/>
      </c>
      <c r="Z152" s="62" t="str">
        <f>IFERROR(VLOOKUP($W152,NTG_RR!$A:$N,8+COLUMN()-COLUMN($X$8),0),"")</f>
        <v/>
      </c>
      <c r="AA152" s="62" t="str">
        <f>IFERROR(VLOOKUP($W152,NTG_RR!$A:$N,8+COLUMN()-COLUMN($X$8),0),"")</f>
        <v/>
      </c>
      <c r="AB152" s="62" t="str">
        <f>IFERROR(VLOOKUP($W152,NTG_RR!$A:$N,8+COLUMN()-COLUMN($X$8),0),"")</f>
        <v/>
      </c>
      <c r="AC152" s="62" t="str">
        <f>IFERROR(VLOOKUP($W152,NTG_RR!$A:$N,8+COLUMN()-COLUMN($X$8),0),"")</f>
        <v/>
      </c>
      <c r="AD152" s="62" t="str">
        <f>IFERROR(VLOOKUP($W152,NTG_RR!$A:$N,8+COLUMN()-COLUMN($X$8),0),"")</f>
        <v/>
      </c>
      <c r="AF152" s="43" t="str">
        <f>IFERROR(VLOOKUP($W152,NTG_RR!$A:$P,8+COLUMN()-COLUMN($X$8),0),"")</f>
        <v/>
      </c>
    </row>
    <row r="153" spans="24:32" x14ac:dyDescent="0.25">
      <c r="X153" s="62" t="str">
        <f>IFERROR(VLOOKUP($W153,NTG_RR!$A:$N,8+COLUMN()-COLUMN($X$8),0),"")</f>
        <v/>
      </c>
      <c r="Y153" s="62" t="str">
        <f>IFERROR(VLOOKUP($W153,NTG_RR!$A:$N,8+COLUMN()-COLUMN($X$8),0),"")</f>
        <v/>
      </c>
      <c r="Z153" s="62" t="str">
        <f>IFERROR(VLOOKUP($W153,NTG_RR!$A:$N,8+COLUMN()-COLUMN($X$8),0),"")</f>
        <v/>
      </c>
      <c r="AA153" s="62" t="str">
        <f>IFERROR(VLOOKUP($W153,NTG_RR!$A:$N,8+COLUMN()-COLUMN($X$8),0),"")</f>
        <v/>
      </c>
      <c r="AB153" s="62" t="str">
        <f>IFERROR(VLOOKUP($W153,NTG_RR!$A:$N,8+COLUMN()-COLUMN($X$8),0),"")</f>
        <v/>
      </c>
      <c r="AC153" s="62" t="str">
        <f>IFERROR(VLOOKUP($W153,NTG_RR!$A:$N,8+COLUMN()-COLUMN($X$8),0),"")</f>
        <v/>
      </c>
      <c r="AD153" s="62" t="str">
        <f>IFERROR(VLOOKUP($W153,NTG_RR!$A:$N,8+COLUMN()-COLUMN($X$8),0),"")</f>
        <v/>
      </c>
      <c r="AF153" s="43" t="str">
        <f>IFERROR(VLOOKUP($W153,NTG_RR!$A:$P,8+COLUMN()-COLUMN($X$8),0),"")</f>
        <v/>
      </c>
    </row>
    <row r="154" spans="24:32" x14ac:dyDescent="0.25">
      <c r="X154" s="62" t="str">
        <f>IFERROR(VLOOKUP($W154,NTG_RR!$A:$N,8+COLUMN()-COLUMN($X$8),0),"")</f>
        <v/>
      </c>
      <c r="Y154" s="62" t="str">
        <f>IFERROR(VLOOKUP($W154,NTG_RR!$A:$N,8+COLUMN()-COLUMN($X$8),0),"")</f>
        <v/>
      </c>
      <c r="Z154" s="62" t="str">
        <f>IFERROR(VLOOKUP($W154,NTG_RR!$A:$N,8+COLUMN()-COLUMN($X$8),0),"")</f>
        <v/>
      </c>
      <c r="AA154" s="62" t="str">
        <f>IFERROR(VLOOKUP($W154,NTG_RR!$A:$N,8+COLUMN()-COLUMN($X$8),0),"")</f>
        <v/>
      </c>
      <c r="AB154" s="62" t="str">
        <f>IFERROR(VLOOKUP($W154,NTG_RR!$A:$N,8+COLUMN()-COLUMN($X$8),0),"")</f>
        <v/>
      </c>
      <c r="AC154" s="62" t="str">
        <f>IFERROR(VLOOKUP($W154,NTG_RR!$A:$N,8+COLUMN()-COLUMN($X$8),0),"")</f>
        <v/>
      </c>
      <c r="AD154" s="62" t="str">
        <f>IFERROR(VLOOKUP($W154,NTG_RR!$A:$N,8+COLUMN()-COLUMN($X$8),0),"")</f>
        <v/>
      </c>
      <c r="AF154" s="43" t="str">
        <f>IFERROR(VLOOKUP($W154,NTG_RR!$A:$P,8+COLUMN()-COLUMN($X$8),0),"")</f>
        <v/>
      </c>
    </row>
    <row r="155" spans="24:32" x14ac:dyDescent="0.25">
      <c r="X155" s="62" t="str">
        <f>IFERROR(VLOOKUP($W155,NTG_RR!$A:$N,8+COLUMN()-COLUMN($X$8),0),"")</f>
        <v/>
      </c>
      <c r="Y155" s="62" t="str">
        <f>IFERROR(VLOOKUP($W155,NTG_RR!$A:$N,8+COLUMN()-COLUMN($X$8),0),"")</f>
        <v/>
      </c>
      <c r="Z155" s="62" t="str">
        <f>IFERROR(VLOOKUP($W155,NTG_RR!$A:$N,8+COLUMN()-COLUMN($X$8),0),"")</f>
        <v/>
      </c>
      <c r="AA155" s="62" t="str">
        <f>IFERROR(VLOOKUP($W155,NTG_RR!$A:$N,8+COLUMN()-COLUMN($X$8),0),"")</f>
        <v/>
      </c>
      <c r="AB155" s="62" t="str">
        <f>IFERROR(VLOOKUP($W155,NTG_RR!$A:$N,8+COLUMN()-COLUMN($X$8),0),"")</f>
        <v/>
      </c>
      <c r="AC155" s="62" t="str">
        <f>IFERROR(VLOOKUP($W155,NTG_RR!$A:$N,8+COLUMN()-COLUMN($X$8),0),"")</f>
        <v/>
      </c>
      <c r="AD155" s="62" t="str">
        <f>IFERROR(VLOOKUP($W155,NTG_RR!$A:$N,8+COLUMN()-COLUMN($X$8),0),"")</f>
        <v/>
      </c>
      <c r="AF155" s="43" t="str">
        <f>IFERROR(VLOOKUP($W155,NTG_RR!$A:$P,8+COLUMN()-COLUMN($X$8),0),"")</f>
        <v/>
      </c>
    </row>
    <row r="156" spans="24:32" x14ac:dyDescent="0.25">
      <c r="X156" s="62" t="str">
        <f>IFERROR(VLOOKUP($W156,NTG_RR!$A:$N,8+COLUMN()-COLUMN($X$8),0),"")</f>
        <v/>
      </c>
      <c r="Y156" s="62" t="str">
        <f>IFERROR(VLOOKUP($W156,NTG_RR!$A:$N,8+COLUMN()-COLUMN($X$8),0),"")</f>
        <v/>
      </c>
      <c r="Z156" s="62" t="str">
        <f>IFERROR(VLOOKUP($W156,NTG_RR!$A:$N,8+COLUMN()-COLUMN($X$8),0),"")</f>
        <v/>
      </c>
      <c r="AA156" s="62" t="str">
        <f>IFERROR(VLOOKUP($W156,NTG_RR!$A:$N,8+COLUMN()-COLUMN($X$8),0),"")</f>
        <v/>
      </c>
      <c r="AB156" s="62" t="str">
        <f>IFERROR(VLOOKUP($W156,NTG_RR!$A:$N,8+COLUMN()-COLUMN($X$8),0),"")</f>
        <v/>
      </c>
      <c r="AC156" s="62" t="str">
        <f>IFERROR(VLOOKUP($W156,NTG_RR!$A:$N,8+COLUMN()-COLUMN($X$8),0),"")</f>
        <v/>
      </c>
      <c r="AD156" s="62" t="str">
        <f>IFERROR(VLOOKUP($W156,NTG_RR!$A:$N,8+COLUMN()-COLUMN($X$8),0),"")</f>
        <v/>
      </c>
      <c r="AF156" s="43" t="str">
        <f>IFERROR(VLOOKUP($W156,NTG_RR!$A:$P,8+COLUMN()-COLUMN($X$8),0),"")</f>
        <v/>
      </c>
    </row>
    <row r="157" spans="24:32" x14ac:dyDescent="0.25">
      <c r="X157" s="62" t="str">
        <f>IFERROR(VLOOKUP($W157,NTG_RR!$A:$N,8+COLUMN()-COLUMN($X$8),0),"")</f>
        <v/>
      </c>
      <c r="Y157" s="62" t="str">
        <f>IFERROR(VLOOKUP($W157,NTG_RR!$A:$N,8+COLUMN()-COLUMN($X$8),0),"")</f>
        <v/>
      </c>
      <c r="Z157" s="62" t="str">
        <f>IFERROR(VLOOKUP($W157,NTG_RR!$A:$N,8+COLUMN()-COLUMN($X$8),0),"")</f>
        <v/>
      </c>
      <c r="AA157" s="62" t="str">
        <f>IFERROR(VLOOKUP($W157,NTG_RR!$A:$N,8+COLUMN()-COLUMN($X$8),0),"")</f>
        <v/>
      </c>
      <c r="AB157" s="62" t="str">
        <f>IFERROR(VLOOKUP($W157,NTG_RR!$A:$N,8+COLUMN()-COLUMN($X$8),0),"")</f>
        <v/>
      </c>
      <c r="AC157" s="62" t="str">
        <f>IFERROR(VLOOKUP($W157,NTG_RR!$A:$N,8+COLUMN()-COLUMN($X$8),0),"")</f>
        <v/>
      </c>
      <c r="AD157" s="62" t="str">
        <f>IFERROR(VLOOKUP($W157,NTG_RR!$A:$N,8+COLUMN()-COLUMN($X$8),0),"")</f>
        <v/>
      </c>
      <c r="AF157" s="43" t="str">
        <f>IFERROR(VLOOKUP($W157,NTG_RR!$A:$P,8+COLUMN()-COLUMN($X$8),0),"")</f>
        <v/>
      </c>
    </row>
    <row r="158" spans="24:32" x14ac:dyDescent="0.25">
      <c r="X158" s="62" t="str">
        <f>IFERROR(VLOOKUP($W158,NTG_RR!$A:$N,8+COLUMN()-COLUMN($X$8),0),"")</f>
        <v/>
      </c>
      <c r="Y158" s="62" t="str">
        <f>IFERROR(VLOOKUP($W158,NTG_RR!$A:$N,8+COLUMN()-COLUMN($X$8),0),"")</f>
        <v/>
      </c>
      <c r="Z158" s="62" t="str">
        <f>IFERROR(VLOOKUP($W158,NTG_RR!$A:$N,8+COLUMN()-COLUMN($X$8),0),"")</f>
        <v/>
      </c>
      <c r="AA158" s="62" t="str">
        <f>IFERROR(VLOOKUP($W158,NTG_RR!$A:$N,8+COLUMN()-COLUMN($X$8),0),"")</f>
        <v/>
      </c>
      <c r="AB158" s="62" t="str">
        <f>IFERROR(VLOOKUP($W158,NTG_RR!$A:$N,8+COLUMN()-COLUMN($X$8),0),"")</f>
        <v/>
      </c>
      <c r="AC158" s="62" t="str">
        <f>IFERROR(VLOOKUP($W158,NTG_RR!$A:$N,8+COLUMN()-COLUMN($X$8),0),"")</f>
        <v/>
      </c>
      <c r="AD158" s="62" t="str">
        <f>IFERROR(VLOOKUP($W158,NTG_RR!$A:$N,8+COLUMN()-COLUMN($X$8),0),"")</f>
        <v/>
      </c>
      <c r="AF158" s="43" t="str">
        <f>IFERROR(VLOOKUP($W158,NTG_RR!$A:$P,8+COLUMN()-COLUMN($X$8),0),"")</f>
        <v/>
      </c>
    </row>
    <row r="159" spans="24:32" x14ac:dyDescent="0.25">
      <c r="X159" s="62" t="str">
        <f>IFERROR(VLOOKUP($W159,NTG_RR!$A:$N,8+COLUMN()-COLUMN($X$8),0),"")</f>
        <v/>
      </c>
      <c r="Y159" s="62" t="str">
        <f>IFERROR(VLOOKUP($W159,NTG_RR!$A:$N,8+COLUMN()-COLUMN($X$8),0),"")</f>
        <v/>
      </c>
      <c r="Z159" s="62" t="str">
        <f>IFERROR(VLOOKUP($W159,NTG_RR!$A:$N,8+COLUMN()-COLUMN($X$8),0),"")</f>
        <v/>
      </c>
      <c r="AA159" s="62" t="str">
        <f>IFERROR(VLOOKUP($W159,NTG_RR!$A:$N,8+COLUMN()-COLUMN($X$8),0),"")</f>
        <v/>
      </c>
      <c r="AB159" s="62" t="str">
        <f>IFERROR(VLOOKUP($W159,NTG_RR!$A:$N,8+COLUMN()-COLUMN($X$8),0),"")</f>
        <v/>
      </c>
      <c r="AC159" s="62" t="str">
        <f>IFERROR(VLOOKUP($W159,NTG_RR!$A:$N,8+COLUMN()-COLUMN($X$8),0),"")</f>
        <v/>
      </c>
      <c r="AD159" s="62" t="str">
        <f>IFERROR(VLOOKUP($W159,NTG_RR!$A:$N,8+COLUMN()-COLUMN($X$8),0),"")</f>
        <v/>
      </c>
      <c r="AF159" s="43" t="str">
        <f>IFERROR(VLOOKUP($W159,NTG_RR!$A:$P,8+COLUMN()-COLUMN($X$8),0),"")</f>
        <v/>
      </c>
    </row>
    <row r="160" spans="24:32" x14ac:dyDescent="0.25">
      <c r="X160" s="62" t="str">
        <f>IFERROR(VLOOKUP($W160,NTG_RR!$A:$N,8+COLUMN()-COLUMN($X$8),0),"")</f>
        <v/>
      </c>
      <c r="Y160" s="62" t="str">
        <f>IFERROR(VLOOKUP($W160,NTG_RR!$A:$N,8+COLUMN()-COLUMN($X$8),0),"")</f>
        <v/>
      </c>
      <c r="Z160" s="62" t="str">
        <f>IFERROR(VLOOKUP($W160,NTG_RR!$A:$N,8+COLUMN()-COLUMN($X$8),0),"")</f>
        <v/>
      </c>
      <c r="AA160" s="62" t="str">
        <f>IFERROR(VLOOKUP($W160,NTG_RR!$A:$N,8+COLUMN()-COLUMN($X$8),0),"")</f>
        <v/>
      </c>
      <c r="AB160" s="62" t="str">
        <f>IFERROR(VLOOKUP($W160,NTG_RR!$A:$N,8+COLUMN()-COLUMN($X$8),0),"")</f>
        <v/>
      </c>
      <c r="AC160" s="62" t="str">
        <f>IFERROR(VLOOKUP($W160,NTG_RR!$A:$N,8+COLUMN()-COLUMN($X$8),0),"")</f>
        <v/>
      </c>
      <c r="AD160" s="62" t="str">
        <f>IFERROR(VLOOKUP($W160,NTG_RR!$A:$N,8+COLUMN()-COLUMN($X$8),0),"")</f>
        <v/>
      </c>
      <c r="AF160" s="43" t="str">
        <f>IFERROR(VLOOKUP($W160,NTG_RR!$A:$P,8+COLUMN()-COLUMN($X$8),0),"")</f>
        <v/>
      </c>
    </row>
    <row r="161" spans="24:32" x14ac:dyDescent="0.25">
      <c r="X161" s="62" t="str">
        <f>IFERROR(VLOOKUP($W161,NTG_RR!$A:$N,8+COLUMN()-COLUMN($X$8),0),"")</f>
        <v/>
      </c>
      <c r="Y161" s="62" t="str">
        <f>IFERROR(VLOOKUP($W161,NTG_RR!$A:$N,8+COLUMN()-COLUMN($X$8),0),"")</f>
        <v/>
      </c>
      <c r="Z161" s="62" t="str">
        <f>IFERROR(VLOOKUP($W161,NTG_RR!$A:$N,8+COLUMN()-COLUMN($X$8),0),"")</f>
        <v/>
      </c>
      <c r="AA161" s="62" t="str">
        <f>IFERROR(VLOOKUP($W161,NTG_RR!$A:$N,8+COLUMN()-COLUMN($X$8),0),"")</f>
        <v/>
      </c>
      <c r="AB161" s="62" t="str">
        <f>IFERROR(VLOOKUP($W161,NTG_RR!$A:$N,8+COLUMN()-COLUMN($X$8),0),"")</f>
        <v/>
      </c>
      <c r="AC161" s="62" t="str">
        <f>IFERROR(VLOOKUP($W161,NTG_RR!$A:$N,8+COLUMN()-COLUMN($X$8),0),"")</f>
        <v/>
      </c>
      <c r="AD161" s="62" t="str">
        <f>IFERROR(VLOOKUP($W161,NTG_RR!$A:$N,8+COLUMN()-COLUMN($X$8),0),"")</f>
        <v/>
      </c>
      <c r="AF161" s="43" t="str">
        <f>IFERROR(VLOOKUP($W161,NTG_RR!$A:$P,8+COLUMN()-COLUMN($X$8),0),"")</f>
        <v/>
      </c>
    </row>
    <row r="162" spans="24:32" x14ac:dyDescent="0.25">
      <c r="X162" s="62" t="str">
        <f>IFERROR(VLOOKUP($W162,NTG_RR!$A:$N,8+COLUMN()-COLUMN($X$8),0),"")</f>
        <v/>
      </c>
      <c r="Y162" s="62" t="str">
        <f>IFERROR(VLOOKUP($W162,NTG_RR!$A:$N,8+COLUMN()-COLUMN($X$8),0),"")</f>
        <v/>
      </c>
      <c r="Z162" s="62" t="str">
        <f>IFERROR(VLOOKUP($W162,NTG_RR!$A:$N,8+COLUMN()-COLUMN($X$8),0),"")</f>
        <v/>
      </c>
      <c r="AA162" s="62" t="str">
        <f>IFERROR(VLOOKUP($W162,NTG_RR!$A:$N,8+COLUMN()-COLUMN($X$8),0),"")</f>
        <v/>
      </c>
      <c r="AB162" s="62" t="str">
        <f>IFERROR(VLOOKUP($W162,NTG_RR!$A:$N,8+COLUMN()-COLUMN($X$8),0),"")</f>
        <v/>
      </c>
      <c r="AC162" s="62" t="str">
        <f>IFERROR(VLOOKUP($W162,NTG_RR!$A:$N,8+COLUMN()-COLUMN($X$8),0),"")</f>
        <v/>
      </c>
      <c r="AD162" s="62" t="str">
        <f>IFERROR(VLOOKUP($W162,NTG_RR!$A:$N,8+COLUMN()-COLUMN($X$8),0),"")</f>
        <v/>
      </c>
      <c r="AF162" s="43" t="str">
        <f>IFERROR(VLOOKUP($W162,NTG_RR!$A:$P,8+COLUMN()-COLUMN($X$8),0),"")</f>
        <v/>
      </c>
    </row>
    <row r="163" spans="24:32" x14ac:dyDescent="0.25">
      <c r="X163" s="62" t="str">
        <f>IFERROR(VLOOKUP($W163,NTG_RR!$A:$N,8+COLUMN()-COLUMN($X$8),0),"")</f>
        <v/>
      </c>
      <c r="Y163" s="62" t="str">
        <f>IFERROR(VLOOKUP($W163,NTG_RR!$A:$N,8+COLUMN()-COLUMN($X$8),0),"")</f>
        <v/>
      </c>
      <c r="Z163" s="62" t="str">
        <f>IFERROR(VLOOKUP($W163,NTG_RR!$A:$N,8+COLUMN()-COLUMN($X$8),0),"")</f>
        <v/>
      </c>
      <c r="AA163" s="62" t="str">
        <f>IFERROR(VLOOKUP($W163,NTG_RR!$A:$N,8+COLUMN()-COLUMN($X$8),0),"")</f>
        <v/>
      </c>
      <c r="AB163" s="62" t="str">
        <f>IFERROR(VLOOKUP($W163,NTG_RR!$A:$N,8+COLUMN()-COLUMN($X$8),0),"")</f>
        <v/>
      </c>
      <c r="AC163" s="62" t="str">
        <f>IFERROR(VLOOKUP($W163,NTG_RR!$A:$N,8+COLUMN()-COLUMN($X$8),0),"")</f>
        <v/>
      </c>
      <c r="AD163" s="62" t="str">
        <f>IFERROR(VLOOKUP($W163,NTG_RR!$A:$N,8+COLUMN()-COLUMN($X$8),0),"")</f>
        <v/>
      </c>
      <c r="AF163" s="43" t="str">
        <f>IFERROR(VLOOKUP($W163,NTG_RR!$A:$P,8+COLUMN()-COLUMN($X$8),0),"")</f>
        <v/>
      </c>
    </row>
    <row r="164" spans="24:32" x14ac:dyDescent="0.25">
      <c r="X164" s="62" t="str">
        <f>IFERROR(VLOOKUP($W164,NTG_RR!$A:$N,8+COLUMN()-COLUMN($X$8),0),"")</f>
        <v/>
      </c>
      <c r="Y164" s="62" t="str">
        <f>IFERROR(VLOOKUP($W164,NTG_RR!$A:$N,8+COLUMN()-COLUMN($X$8),0),"")</f>
        <v/>
      </c>
      <c r="Z164" s="62" t="str">
        <f>IFERROR(VLOOKUP($W164,NTG_RR!$A:$N,8+COLUMN()-COLUMN($X$8),0),"")</f>
        <v/>
      </c>
      <c r="AA164" s="62" t="str">
        <f>IFERROR(VLOOKUP($W164,NTG_RR!$A:$N,8+COLUMN()-COLUMN($X$8),0),"")</f>
        <v/>
      </c>
      <c r="AB164" s="62" t="str">
        <f>IFERROR(VLOOKUP($W164,NTG_RR!$A:$N,8+COLUMN()-COLUMN($X$8),0),"")</f>
        <v/>
      </c>
      <c r="AC164" s="62" t="str">
        <f>IFERROR(VLOOKUP($W164,NTG_RR!$A:$N,8+COLUMN()-COLUMN($X$8),0),"")</f>
        <v/>
      </c>
      <c r="AD164" s="62" t="str">
        <f>IFERROR(VLOOKUP($W164,NTG_RR!$A:$N,8+COLUMN()-COLUMN($X$8),0),"")</f>
        <v/>
      </c>
      <c r="AF164" s="43" t="str">
        <f>IFERROR(VLOOKUP($W164,NTG_RR!$A:$P,8+COLUMN()-COLUMN($X$8),0),"")</f>
        <v/>
      </c>
    </row>
    <row r="165" spans="24:32" x14ac:dyDescent="0.25">
      <c r="X165" s="62" t="str">
        <f>IFERROR(VLOOKUP($W165,NTG_RR!$A:$N,8+COLUMN()-COLUMN($X$8),0),"")</f>
        <v/>
      </c>
      <c r="Y165" s="62" t="str">
        <f>IFERROR(VLOOKUP($W165,NTG_RR!$A:$N,8+COLUMN()-COLUMN($X$8),0),"")</f>
        <v/>
      </c>
      <c r="Z165" s="62" t="str">
        <f>IFERROR(VLOOKUP($W165,NTG_RR!$A:$N,8+COLUMN()-COLUMN($X$8),0),"")</f>
        <v/>
      </c>
      <c r="AA165" s="62" t="str">
        <f>IFERROR(VLOOKUP($W165,NTG_RR!$A:$N,8+COLUMN()-COLUMN($X$8),0),"")</f>
        <v/>
      </c>
      <c r="AB165" s="62" t="str">
        <f>IFERROR(VLOOKUP($W165,NTG_RR!$A:$N,8+COLUMN()-COLUMN($X$8),0),"")</f>
        <v/>
      </c>
      <c r="AC165" s="62" t="str">
        <f>IFERROR(VLOOKUP($W165,NTG_RR!$A:$N,8+COLUMN()-COLUMN($X$8),0),"")</f>
        <v/>
      </c>
      <c r="AD165" s="62" t="str">
        <f>IFERROR(VLOOKUP($W165,NTG_RR!$A:$N,8+COLUMN()-COLUMN($X$8),0),"")</f>
        <v/>
      </c>
      <c r="AF165" s="43" t="str">
        <f>IFERROR(VLOOKUP($W165,NTG_RR!$A:$P,8+COLUMN()-COLUMN($X$8),0),"")</f>
        <v/>
      </c>
    </row>
    <row r="166" spans="24:32" x14ac:dyDescent="0.25">
      <c r="X166" s="62" t="str">
        <f>IFERROR(VLOOKUP($W166,NTG_RR!$A:$N,8+COLUMN()-COLUMN($X$8),0),"")</f>
        <v/>
      </c>
      <c r="Y166" s="62" t="str">
        <f>IFERROR(VLOOKUP($W166,NTG_RR!$A:$N,8+COLUMN()-COLUMN($X$8),0),"")</f>
        <v/>
      </c>
      <c r="Z166" s="62" t="str">
        <f>IFERROR(VLOOKUP($W166,NTG_RR!$A:$N,8+COLUMN()-COLUMN($X$8),0),"")</f>
        <v/>
      </c>
      <c r="AA166" s="62" t="str">
        <f>IFERROR(VLOOKUP($W166,NTG_RR!$A:$N,8+COLUMN()-COLUMN($X$8),0),"")</f>
        <v/>
      </c>
      <c r="AB166" s="62" t="str">
        <f>IFERROR(VLOOKUP($W166,NTG_RR!$A:$N,8+COLUMN()-COLUMN($X$8),0),"")</f>
        <v/>
      </c>
      <c r="AC166" s="62" t="str">
        <f>IFERROR(VLOOKUP($W166,NTG_RR!$A:$N,8+COLUMN()-COLUMN($X$8),0),"")</f>
        <v/>
      </c>
      <c r="AD166" s="62" t="str">
        <f>IFERROR(VLOOKUP($W166,NTG_RR!$A:$N,8+COLUMN()-COLUMN($X$8),0),"")</f>
        <v/>
      </c>
      <c r="AF166" s="43" t="str">
        <f>IFERROR(VLOOKUP($W166,NTG_RR!$A:$P,8+COLUMN()-COLUMN($X$8),0),"")</f>
        <v/>
      </c>
    </row>
    <row r="167" spans="24:32" x14ac:dyDescent="0.25">
      <c r="X167" s="62" t="str">
        <f>IFERROR(VLOOKUP($W167,NTG_RR!$A:$N,8+COLUMN()-COLUMN($X$8),0),"")</f>
        <v/>
      </c>
      <c r="Y167" s="62" t="str">
        <f>IFERROR(VLOOKUP($W167,NTG_RR!$A:$N,8+COLUMN()-COLUMN($X$8),0),"")</f>
        <v/>
      </c>
      <c r="Z167" s="62" t="str">
        <f>IFERROR(VLOOKUP($W167,NTG_RR!$A:$N,8+COLUMN()-COLUMN($X$8),0),"")</f>
        <v/>
      </c>
      <c r="AA167" s="62" t="str">
        <f>IFERROR(VLOOKUP($W167,NTG_RR!$A:$N,8+COLUMN()-COLUMN($X$8),0),"")</f>
        <v/>
      </c>
      <c r="AB167" s="62" t="str">
        <f>IFERROR(VLOOKUP($W167,NTG_RR!$A:$N,8+COLUMN()-COLUMN($X$8),0),"")</f>
        <v/>
      </c>
      <c r="AC167" s="62" t="str">
        <f>IFERROR(VLOOKUP($W167,NTG_RR!$A:$N,8+COLUMN()-COLUMN($X$8),0),"")</f>
        <v/>
      </c>
      <c r="AD167" s="62" t="str">
        <f>IFERROR(VLOOKUP($W167,NTG_RR!$A:$N,8+COLUMN()-COLUMN($X$8),0),"")</f>
        <v/>
      </c>
      <c r="AF167" s="43" t="str">
        <f>IFERROR(VLOOKUP($W167,NTG_RR!$A:$P,8+COLUMN()-COLUMN($X$8),0),"")</f>
        <v/>
      </c>
    </row>
    <row r="168" spans="24:32" x14ac:dyDescent="0.25">
      <c r="X168" s="62" t="str">
        <f>IFERROR(VLOOKUP($W168,NTG_RR!$A:$N,8+COLUMN()-COLUMN($X$8),0),"")</f>
        <v/>
      </c>
      <c r="Y168" s="62" t="str">
        <f>IFERROR(VLOOKUP($W168,NTG_RR!$A:$N,8+COLUMN()-COLUMN($X$8),0),"")</f>
        <v/>
      </c>
      <c r="Z168" s="62" t="str">
        <f>IFERROR(VLOOKUP($W168,NTG_RR!$A:$N,8+COLUMN()-COLUMN($X$8),0),"")</f>
        <v/>
      </c>
      <c r="AA168" s="62" t="str">
        <f>IFERROR(VLOOKUP($W168,NTG_RR!$A:$N,8+COLUMN()-COLUMN($X$8),0),"")</f>
        <v/>
      </c>
      <c r="AB168" s="62" t="str">
        <f>IFERROR(VLOOKUP($W168,NTG_RR!$A:$N,8+COLUMN()-COLUMN($X$8),0),"")</f>
        <v/>
      </c>
      <c r="AC168" s="62" t="str">
        <f>IFERROR(VLOOKUP($W168,NTG_RR!$A:$N,8+COLUMN()-COLUMN($X$8),0),"")</f>
        <v/>
      </c>
      <c r="AD168" s="62" t="str">
        <f>IFERROR(VLOOKUP($W168,NTG_RR!$A:$N,8+COLUMN()-COLUMN($X$8),0),"")</f>
        <v/>
      </c>
      <c r="AF168" s="43" t="str">
        <f>IFERROR(VLOOKUP($W168,NTG_RR!$A:$P,8+COLUMN()-COLUMN($X$8),0),"")</f>
        <v/>
      </c>
    </row>
    <row r="169" spans="24:32" x14ac:dyDescent="0.25">
      <c r="X169" s="62" t="str">
        <f>IFERROR(VLOOKUP($W169,NTG_RR!$A:$N,8+COLUMN()-COLUMN($X$8),0),"")</f>
        <v/>
      </c>
      <c r="Y169" s="62" t="str">
        <f>IFERROR(VLOOKUP($W169,NTG_RR!$A:$N,8+COLUMN()-COLUMN($X$8),0),"")</f>
        <v/>
      </c>
      <c r="Z169" s="62" t="str">
        <f>IFERROR(VLOOKUP($W169,NTG_RR!$A:$N,8+COLUMN()-COLUMN($X$8),0),"")</f>
        <v/>
      </c>
      <c r="AA169" s="62" t="str">
        <f>IFERROR(VLOOKUP($W169,NTG_RR!$A:$N,8+COLUMN()-COLUMN($X$8),0),"")</f>
        <v/>
      </c>
      <c r="AB169" s="62" t="str">
        <f>IFERROR(VLOOKUP($W169,NTG_RR!$A:$N,8+COLUMN()-COLUMN($X$8),0),"")</f>
        <v/>
      </c>
      <c r="AC169" s="62" t="str">
        <f>IFERROR(VLOOKUP($W169,NTG_RR!$A:$N,8+COLUMN()-COLUMN($X$8),0),"")</f>
        <v/>
      </c>
      <c r="AD169" s="62" t="str">
        <f>IFERROR(VLOOKUP($W169,NTG_RR!$A:$N,8+COLUMN()-COLUMN($X$8),0),"")</f>
        <v/>
      </c>
      <c r="AF169" s="43" t="str">
        <f>IFERROR(VLOOKUP($W169,NTG_RR!$A:$P,8+COLUMN()-COLUMN($X$8),0),"")</f>
        <v/>
      </c>
    </row>
    <row r="170" spans="24:32" x14ac:dyDescent="0.25">
      <c r="X170" s="62" t="str">
        <f>IFERROR(VLOOKUP($W170,NTG_RR!$A:$N,8+COLUMN()-COLUMN($X$8),0),"")</f>
        <v/>
      </c>
      <c r="Y170" s="62" t="str">
        <f>IFERROR(VLOOKUP($W170,NTG_RR!$A:$N,8+COLUMN()-COLUMN($X$8),0),"")</f>
        <v/>
      </c>
      <c r="Z170" s="62" t="str">
        <f>IFERROR(VLOOKUP($W170,NTG_RR!$A:$N,8+COLUMN()-COLUMN($X$8),0),"")</f>
        <v/>
      </c>
      <c r="AA170" s="62" t="str">
        <f>IFERROR(VLOOKUP($W170,NTG_RR!$A:$N,8+COLUMN()-COLUMN($X$8),0),"")</f>
        <v/>
      </c>
      <c r="AB170" s="62" t="str">
        <f>IFERROR(VLOOKUP($W170,NTG_RR!$A:$N,8+COLUMN()-COLUMN($X$8),0),"")</f>
        <v/>
      </c>
      <c r="AC170" s="62" t="str">
        <f>IFERROR(VLOOKUP($W170,NTG_RR!$A:$N,8+COLUMN()-COLUMN($X$8),0),"")</f>
        <v/>
      </c>
      <c r="AD170" s="62" t="str">
        <f>IFERROR(VLOOKUP($W170,NTG_RR!$A:$N,8+COLUMN()-COLUMN($X$8),0),"")</f>
        <v/>
      </c>
      <c r="AF170" s="43" t="str">
        <f>IFERROR(VLOOKUP($W170,NTG_RR!$A:$P,8+COLUMN()-COLUMN($X$8),0),"")</f>
        <v/>
      </c>
    </row>
    <row r="171" spans="24:32" x14ac:dyDescent="0.25">
      <c r="X171" s="62" t="str">
        <f>IFERROR(VLOOKUP($W171,NTG_RR!$A:$N,8+COLUMN()-COLUMN($X$8),0),"")</f>
        <v/>
      </c>
      <c r="Y171" s="62" t="str">
        <f>IFERROR(VLOOKUP($W171,NTG_RR!$A:$N,8+COLUMN()-COLUMN($X$8),0),"")</f>
        <v/>
      </c>
      <c r="Z171" s="62" t="str">
        <f>IFERROR(VLOOKUP($W171,NTG_RR!$A:$N,8+COLUMN()-COLUMN($X$8),0),"")</f>
        <v/>
      </c>
      <c r="AA171" s="62" t="str">
        <f>IFERROR(VLOOKUP($W171,NTG_RR!$A:$N,8+COLUMN()-COLUMN($X$8),0),"")</f>
        <v/>
      </c>
      <c r="AB171" s="62" t="str">
        <f>IFERROR(VLOOKUP($W171,NTG_RR!$A:$N,8+COLUMN()-COLUMN($X$8),0),"")</f>
        <v/>
      </c>
      <c r="AC171" s="62" t="str">
        <f>IFERROR(VLOOKUP($W171,NTG_RR!$A:$N,8+COLUMN()-COLUMN($X$8),0),"")</f>
        <v/>
      </c>
      <c r="AD171" s="62" t="str">
        <f>IFERROR(VLOOKUP($W171,NTG_RR!$A:$N,8+COLUMN()-COLUMN($X$8),0),"")</f>
        <v/>
      </c>
      <c r="AF171" s="43" t="str">
        <f>IFERROR(VLOOKUP($W171,NTG_RR!$A:$P,8+COLUMN()-COLUMN($X$8),0),"")</f>
        <v/>
      </c>
    </row>
    <row r="172" spans="24:32" x14ac:dyDescent="0.25">
      <c r="X172" s="62" t="str">
        <f>IFERROR(VLOOKUP($W172,NTG_RR!$A:$N,8+COLUMN()-COLUMN($X$8),0),"")</f>
        <v/>
      </c>
      <c r="Y172" s="62" t="str">
        <f>IFERROR(VLOOKUP($W172,NTG_RR!$A:$N,8+COLUMN()-COLUMN($X$8),0),"")</f>
        <v/>
      </c>
      <c r="Z172" s="62" t="str">
        <f>IFERROR(VLOOKUP($W172,NTG_RR!$A:$N,8+COLUMN()-COLUMN($X$8),0),"")</f>
        <v/>
      </c>
      <c r="AA172" s="62" t="str">
        <f>IFERROR(VLOOKUP($W172,NTG_RR!$A:$N,8+COLUMN()-COLUMN($X$8),0),"")</f>
        <v/>
      </c>
      <c r="AB172" s="62" t="str">
        <f>IFERROR(VLOOKUP($W172,NTG_RR!$A:$N,8+COLUMN()-COLUMN($X$8),0),"")</f>
        <v/>
      </c>
      <c r="AC172" s="62" t="str">
        <f>IFERROR(VLOOKUP($W172,NTG_RR!$A:$N,8+COLUMN()-COLUMN($X$8),0),"")</f>
        <v/>
      </c>
      <c r="AD172" s="62" t="str">
        <f>IFERROR(VLOOKUP($W172,NTG_RR!$A:$N,8+COLUMN()-COLUMN($X$8),0),"")</f>
        <v/>
      </c>
      <c r="AF172" s="43" t="str">
        <f>IFERROR(VLOOKUP($W172,NTG_RR!$A:$P,8+COLUMN()-COLUMN($X$8),0),"")</f>
        <v/>
      </c>
    </row>
    <row r="173" spans="24:32" x14ac:dyDescent="0.25">
      <c r="X173" s="62" t="str">
        <f>IFERROR(VLOOKUP($W173,NTG_RR!$A:$N,8+COLUMN()-COLUMN($X$8),0),"")</f>
        <v/>
      </c>
      <c r="Y173" s="62" t="str">
        <f>IFERROR(VLOOKUP($W173,NTG_RR!$A:$N,8+COLUMN()-COLUMN($X$8),0),"")</f>
        <v/>
      </c>
      <c r="Z173" s="62" t="str">
        <f>IFERROR(VLOOKUP($W173,NTG_RR!$A:$N,8+COLUMN()-COLUMN($X$8),0),"")</f>
        <v/>
      </c>
      <c r="AA173" s="62" t="str">
        <f>IFERROR(VLOOKUP($W173,NTG_RR!$A:$N,8+COLUMN()-COLUMN($X$8),0),"")</f>
        <v/>
      </c>
      <c r="AB173" s="62" t="str">
        <f>IFERROR(VLOOKUP($W173,NTG_RR!$A:$N,8+COLUMN()-COLUMN($X$8),0),"")</f>
        <v/>
      </c>
      <c r="AC173" s="62" t="str">
        <f>IFERROR(VLOOKUP($W173,NTG_RR!$A:$N,8+COLUMN()-COLUMN($X$8),0),"")</f>
        <v/>
      </c>
      <c r="AD173" s="62" t="str">
        <f>IFERROR(VLOOKUP($W173,NTG_RR!$A:$N,8+COLUMN()-COLUMN($X$8),0),"")</f>
        <v/>
      </c>
      <c r="AF173" s="43" t="str">
        <f>IFERROR(VLOOKUP($W173,NTG_RR!$A:$P,8+COLUMN()-COLUMN($X$8),0),"")</f>
        <v/>
      </c>
    </row>
    <row r="174" spans="24:32" x14ac:dyDescent="0.25">
      <c r="X174" s="62" t="str">
        <f>IFERROR(VLOOKUP($W174,NTG_RR!$A:$N,8+COLUMN()-COLUMN($X$8),0),"")</f>
        <v/>
      </c>
      <c r="Y174" s="62" t="str">
        <f>IFERROR(VLOOKUP($W174,NTG_RR!$A:$N,8+COLUMN()-COLUMN($X$8),0),"")</f>
        <v/>
      </c>
      <c r="Z174" s="62" t="str">
        <f>IFERROR(VLOOKUP($W174,NTG_RR!$A:$N,8+COLUMN()-COLUMN($X$8),0),"")</f>
        <v/>
      </c>
      <c r="AA174" s="62" t="str">
        <f>IFERROR(VLOOKUP($W174,NTG_RR!$A:$N,8+COLUMN()-COLUMN($X$8),0),"")</f>
        <v/>
      </c>
      <c r="AB174" s="62" t="str">
        <f>IFERROR(VLOOKUP($W174,NTG_RR!$A:$N,8+COLUMN()-COLUMN($X$8),0),"")</f>
        <v/>
      </c>
      <c r="AC174" s="62" t="str">
        <f>IFERROR(VLOOKUP($W174,NTG_RR!$A:$N,8+COLUMN()-COLUMN($X$8),0),"")</f>
        <v/>
      </c>
      <c r="AD174" s="62" t="str">
        <f>IFERROR(VLOOKUP($W174,NTG_RR!$A:$N,8+COLUMN()-COLUMN($X$8),0),"")</f>
        <v/>
      </c>
      <c r="AF174" s="43" t="str">
        <f>IFERROR(VLOOKUP($W174,NTG_RR!$A:$P,8+COLUMN()-COLUMN($X$8),0),"")</f>
        <v/>
      </c>
    </row>
    <row r="175" spans="24:32" x14ac:dyDescent="0.25">
      <c r="X175" s="62" t="str">
        <f>IFERROR(VLOOKUP($W175,NTG_RR!$A:$N,8+COLUMN()-COLUMN($X$8),0),"")</f>
        <v/>
      </c>
      <c r="Y175" s="62" t="str">
        <f>IFERROR(VLOOKUP($W175,NTG_RR!$A:$N,8+COLUMN()-COLUMN($X$8),0),"")</f>
        <v/>
      </c>
      <c r="Z175" s="62" t="str">
        <f>IFERROR(VLOOKUP($W175,NTG_RR!$A:$N,8+COLUMN()-COLUMN($X$8),0),"")</f>
        <v/>
      </c>
      <c r="AA175" s="62" t="str">
        <f>IFERROR(VLOOKUP($W175,NTG_RR!$A:$N,8+COLUMN()-COLUMN($X$8),0),"")</f>
        <v/>
      </c>
      <c r="AB175" s="62" t="str">
        <f>IFERROR(VLOOKUP($W175,NTG_RR!$A:$N,8+COLUMN()-COLUMN($X$8),0),"")</f>
        <v/>
      </c>
      <c r="AC175" s="62" t="str">
        <f>IFERROR(VLOOKUP($W175,NTG_RR!$A:$N,8+COLUMN()-COLUMN($X$8),0),"")</f>
        <v/>
      </c>
      <c r="AD175" s="62" t="str">
        <f>IFERROR(VLOOKUP($W175,NTG_RR!$A:$N,8+COLUMN()-COLUMN($X$8),0),"")</f>
        <v/>
      </c>
      <c r="AF175" s="43" t="str">
        <f>IFERROR(VLOOKUP($W175,NTG_RR!$A:$P,8+COLUMN()-COLUMN($X$8),0),"")</f>
        <v/>
      </c>
    </row>
    <row r="176" spans="24:32" x14ac:dyDescent="0.25">
      <c r="X176" s="62" t="str">
        <f>IFERROR(VLOOKUP($W176,NTG_RR!$A:$N,8+COLUMN()-COLUMN($X$8),0),"")</f>
        <v/>
      </c>
      <c r="Y176" s="62" t="str">
        <f>IFERROR(VLOOKUP($W176,NTG_RR!$A:$N,8+COLUMN()-COLUMN($X$8),0),"")</f>
        <v/>
      </c>
      <c r="Z176" s="62" t="str">
        <f>IFERROR(VLOOKUP($W176,NTG_RR!$A:$N,8+COLUMN()-COLUMN($X$8),0),"")</f>
        <v/>
      </c>
      <c r="AA176" s="62" t="str">
        <f>IFERROR(VLOOKUP($W176,NTG_RR!$A:$N,8+COLUMN()-COLUMN($X$8),0),"")</f>
        <v/>
      </c>
      <c r="AB176" s="62" t="str">
        <f>IFERROR(VLOOKUP($W176,NTG_RR!$A:$N,8+COLUMN()-COLUMN($X$8),0),"")</f>
        <v/>
      </c>
      <c r="AC176" s="62" t="str">
        <f>IFERROR(VLOOKUP($W176,NTG_RR!$A:$N,8+COLUMN()-COLUMN($X$8),0),"")</f>
        <v/>
      </c>
      <c r="AD176" s="62" t="str">
        <f>IFERROR(VLOOKUP($W176,NTG_RR!$A:$N,8+COLUMN()-COLUMN($X$8),0),"")</f>
        <v/>
      </c>
      <c r="AF176" s="43" t="str">
        <f>IFERROR(VLOOKUP($W176,NTG_RR!$A:$P,8+COLUMN()-COLUMN($X$8),0),"")</f>
        <v/>
      </c>
    </row>
    <row r="177" spans="24:32" x14ac:dyDescent="0.25">
      <c r="X177" s="62" t="str">
        <f>IFERROR(VLOOKUP($W177,NTG_RR!$A:$N,8+COLUMN()-COLUMN($X$8),0),"")</f>
        <v/>
      </c>
      <c r="Y177" s="62" t="str">
        <f>IFERROR(VLOOKUP($W177,NTG_RR!$A:$N,8+COLUMN()-COLUMN($X$8),0),"")</f>
        <v/>
      </c>
      <c r="Z177" s="62" t="str">
        <f>IFERROR(VLOOKUP($W177,NTG_RR!$A:$N,8+COLUMN()-COLUMN($X$8),0),"")</f>
        <v/>
      </c>
      <c r="AA177" s="62" t="str">
        <f>IFERROR(VLOOKUP($W177,NTG_RR!$A:$N,8+COLUMN()-COLUMN($X$8),0),"")</f>
        <v/>
      </c>
      <c r="AB177" s="62" t="str">
        <f>IFERROR(VLOOKUP($W177,NTG_RR!$A:$N,8+COLUMN()-COLUMN($X$8),0),"")</f>
        <v/>
      </c>
      <c r="AC177" s="62" t="str">
        <f>IFERROR(VLOOKUP($W177,NTG_RR!$A:$N,8+COLUMN()-COLUMN($X$8),0),"")</f>
        <v/>
      </c>
      <c r="AD177" s="62" t="str">
        <f>IFERROR(VLOOKUP($W177,NTG_RR!$A:$N,8+COLUMN()-COLUMN($X$8),0),"")</f>
        <v/>
      </c>
      <c r="AF177" s="43" t="str">
        <f>IFERROR(VLOOKUP($W177,NTG_RR!$A:$P,8+COLUMN()-COLUMN($X$8),0),"")</f>
        <v/>
      </c>
    </row>
    <row r="178" spans="24:32" x14ac:dyDescent="0.25">
      <c r="X178" s="62" t="str">
        <f>IFERROR(VLOOKUP($W178,NTG_RR!$A:$N,8+COLUMN()-COLUMN($X$8),0),"")</f>
        <v/>
      </c>
      <c r="Y178" s="62" t="str">
        <f>IFERROR(VLOOKUP($W178,NTG_RR!$A:$N,8+COLUMN()-COLUMN($X$8),0),"")</f>
        <v/>
      </c>
      <c r="Z178" s="62" t="str">
        <f>IFERROR(VLOOKUP($W178,NTG_RR!$A:$N,8+COLUMN()-COLUMN($X$8),0),"")</f>
        <v/>
      </c>
      <c r="AA178" s="62" t="str">
        <f>IFERROR(VLOOKUP($W178,NTG_RR!$A:$N,8+COLUMN()-COLUMN($X$8),0),"")</f>
        <v/>
      </c>
      <c r="AB178" s="62" t="str">
        <f>IFERROR(VLOOKUP($W178,NTG_RR!$A:$N,8+COLUMN()-COLUMN($X$8),0),"")</f>
        <v/>
      </c>
      <c r="AC178" s="62" t="str">
        <f>IFERROR(VLOOKUP($W178,NTG_RR!$A:$N,8+COLUMN()-COLUMN($X$8),0),"")</f>
        <v/>
      </c>
      <c r="AD178" s="62" t="str">
        <f>IFERROR(VLOOKUP($W178,NTG_RR!$A:$N,8+COLUMN()-COLUMN($X$8),0),"")</f>
        <v/>
      </c>
      <c r="AF178" s="43" t="str">
        <f>IFERROR(VLOOKUP($W178,NTG_RR!$A:$P,8+COLUMN()-COLUMN($X$8),0),"")</f>
        <v/>
      </c>
    </row>
    <row r="179" spans="24:32" x14ac:dyDescent="0.25">
      <c r="X179" s="62" t="str">
        <f>IFERROR(VLOOKUP($W179,NTG_RR!$A:$N,8+COLUMN()-COLUMN($X$8),0),"")</f>
        <v/>
      </c>
      <c r="Y179" s="62" t="str">
        <f>IFERROR(VLOOKUP($W179,NTG_RR!$A:$N,8+COLUMN()-COLUMN($X$8),0),"")</f>
        <v/>
      </c>
      <c r="Z179" s="62" t="str">
        <f>IFERROR(VLOOKUP($W179,NTG_RR!$A:$N,8+COLUMN()-COLUMN($X$8),0),"")</f>
        <v/>
      </c>
      <c r="AA179" s="62" t="str">
        <f>IFERROR(VLOOKUP($W179,NTG_RR!$A:$N,8+COLUMN()-COLUMN($X$8),0),"")</f>
        <v/>
      </c>
      <c r="AB179" s="62" t="str">
        <f>IFERROR(VLOOKUP($W179,NTG_RR!$A:$N,8+COLUMN()-COLUMN($X$8),0),"")</f>
        <v/>
      </c>
      <c r="AC179" s="62" t="str">
        <f>IFERROR(VLOOKUP($W179,NTG_RR!$A:$N,8+COLUMN()-COLUMN($X$8),0),"")</f>
        <v/>
      </c>
      <c r="AD179" s="62" t="str">
        <f>IFERROR(VLOOKUP($W179,NTG_RR!$A:$N,8+COLUMN()-COLUMN($X$8),0),"")</f>
        <v/>
      </c>
      <c r="AF179" s="43" t="str">
        <f>IFERROR(VLOOKUP($W179,NTG_RR!$A:$P,8+COLUMN()-COLUMN($X$8),0),"")</f>
        <v/>
      </c>
    </row>
    <row r="180" spans="24:32" x14ac:dyDescent="0.25">
      <c r="X180" s="62" t="str">
        <f>IFERROR(VLOOKUP($W180,NTG_RR!$A:$N,8+COLUMN()-COLUMN($X$8),0),"")</f>
        <v/>
      </c>
      <c r="Y180" s="62" t="str">
        <f>IFERROR(VLOOKUP($W180,NTG_RR!$A:$N,8+COLUMN()-COLUMN($X$8),0),"")</f>
        <v/>
      </c>
      <c r="Z180" s="62" t="str">
        <f>IFERROR(VLOOKUP($W180,NTG_RR!$A:$N,8+COLUMN()-COLUMN($X$8),0),"")</f>
        <v/>
      </c>
      <c r="AA180" s="62" t="str">
        <f>IFERROR(VLOOKUP($W180,NTG_RR!$A:$N,8+COLUMN()-COLUMN($X$8),0),"")</f>
        <v/>
      </c>
      <c r="AB180" s="62" t="str">
        <f>IFERROR(VLOOKUP($W180,NTG_RR!$A:$N,8+COLUMN()-COLUMN($X$8),0),"")</f>
        <v/>
      </c>
      <c r="AC180" s="62" t="str">
        <f>IFERROR(VLOOKUP($W180,NTG_RR!$A:$N,8+COLUMN()-COLUMN($X$8),0),"")</f>
        <v/>
      </c>
      <c r="AD180" s="62" t="str">
        <f>IFERROR(VLOOKUP($W180,NTG_RR!$A:$N,8+COLUMN()-COLUMN($X$8),0),"")</f>
        <v/>
      </c>
      <c r="AF180" s="43" t="str">
        <f>IFERROR(VLOOKUP($W180,NTG_RR!$A:$P,8+COLUMN()-COLUMN($X$8),0),"")</f>
        <v/>
      </c>
    </row>
    <row r="181" spans="24:32" x14ac:dyDescent="0.25">
      <c r="X181" s="62" t="str">
        <f>IFERROR(VLOOKUP($W181,NTG_RR!$A:$N,8+COLUMN()-COLUMN($X$8),0),"")</f>
        <v/>
      </c>
      <c r="Y181" s="62" t="str">
        <f>IFERROR(VLOOKUP($W181,NTG_RR!$A:$N,8+COLUMN()-COLUMN($X$8),0),"")</f>
        <v/>
      </c>
      <c r="Z181" s="62" t="str">
        <f>IFERROR(VLOOKUP($W181,NTG_RR!$A:$N,8+COLUMN()-COLUMN($X$8),0),"")</f>
        <v/>
      </c>
      <c r="AA181" s="62" t="str">
        <f>IFERROR(VLOOKUP($W181,NTG_RR!$A:$N,8+COLUMN()-COLUMN($X$8),0),"")</f>
        <v/>
      </c>
      <c r="AB181" s="62" t="str">
        <f>IFERROR(VLOOKUP($W181,NTG_RR!$A:$N,8+COLUMN()-COLUMN($X$8),0),"")</f>
        <v/>
      </c>
      <c r="AC181" s="62" t="str">
        <f>IFERROR(VLOOKUP($W181,NTG_RR!$A:$N,8+COLUMN()-COLUMN($X$8),0),"")</f>
        <v/>
      </c>
      <c r="AD181" s="62" t="str">
        <f>IFERROR(VLOOKUP($W181,NTG_RR!$A:$N,8+COLUMN()-COLUMN($X$8),0),"")</f>
        <v/>
      </c>
      <c r="AF181" s="43" t="str">
        <f>IFERROR(VLOOKUP($W181,NTG_RR!$A:$P,8+COLUMN()-COLUMN($X$8),0),"")</f>
        <v/>
      </c>
    </row>
    <row r="182" spans="24:32" x14ac:dyDescent="0.25">
      <c r="X182" s="62" t="str">
        <f>IFERROR(VLOOKUP($W182,NTG_RR!$A:$N,8+COLUMN()-COLUMN($X$8),0),"")</f>
        <v/>
      </c>
      <c r="Y182" s="62" t="str">
        <f>IFERROR(VLOOKUP($W182,NTG_RR!$A:$N,8+COLUMN()-COLUMN($X$8),0),"")</f>
        <v/>
      </c>
      <c r="Z182" s="62" t="str">
        <f>IFERROR(VLOOKUP($W182,NTG_RR!$A:$N,8+COLUMN()-COLUMN($X$8),0),"")</f>
        <v/>
      </c>
      <c r="AA182" s="62" t="str">
        <f>IFERROR(VLOOKUP($W182,NTG_RR!$A:$N,8+COLUMN()-COLUMN($X$8),0),"")</f>
        <v/>
      </c>
      <c r="AB182" s="62" t="str">
        <f>IFERROR(VLOOKUP($W182,NTG_RR!$A:$N,8+COLUMN()-COLUMN($X$8),0),"")</f>
        <v/>
      </c>
      <c r="AC182" s="62" t="str">
        <f>IFERROR(VLOOKUP($W182,NTG_RR!$A:$N,8+COLUMN()-COLUMN($X$8),0),"")</f>
        <v/>
      </c>
      <c r="AD182" s="62" t="str">
        <f>IFERROR(VLOOKUP($W182,NTG_RR!$A:$N,8+COLUMN()-COLUMN($X$8),0),"")</f>
        <v/>
      </c>
      <c r="AF182" s="43" t="str">
        <f>IFERROR(VLOOKUP($W182,NTG_RR!$A:$P,8+COLUMN()-COLUMN($X$8),0),"")</f>
        <v/>
      </c>
    </row>
    <row r="183" spans="24:32" x14ac:dyDescent="0.25">
      <c r="X183" s="62" t="str">
        <f>IFERROR(VLOOKUP($W183,NTG_RR!$A:$N,8+COLUMN()-COLUMN($X$8),0),"")</f>
        <v/>
      </c>
      <c r="Y183" s="62" t="str">
        <f>IFERROR(VLOOKUP($W183,NTG_RR!$A:$N,8+COLUMN()-COLUMN($X$8),0),"")</f>
        <v/>
      </c>
      <c r="Z183" s="62" t="str">
        <f>IFERROR(VLOOKUP($W183,NTG_RR!$A:$N,8+COLUMN()-COLUMN($X$8),0),"")</f>
        <v/>
      </c>
      <c r="AA183" s="62" t="str">
        <f>IFERROR(VLOOKUP($W183,NTG_RR!$A:$N,8+COLUMN()-COLUMN($X$8),0),"")</f>
        <v/>
      </c>
      <c r="AB183" s="62" t="str">
        <f>IFERROR(VLOOKUP($W183,NTG_RR!$A:$N,8+COLUMN()-COLUMN($X$8),0),"")</f>
        <v/>
      </c>
      <c r="AC183" s="62" t="str">
        <f>IFERROR(VLOOKUP($W183,NTG_RR!$A:$N,8+COLUMN()-COLUMN($X$8),0),"")</f>
        <v/>
      </c>
      <c r="AD183" s="62" t="str">
        <f>IFERROR(VLOOKUP($W183,NTG_RR!$A:$N,8+COLUMN()-COLUMN($X$8),0),"")</f>
        <v/>
      </c>
      <c r="AF183" s="43" t="str">
        <f>IFERROR(VLOOKUP($W183,NTG_RR!$A:$P,8+COLUMN()-COLUMN($X$8),0),"")</f>
        <v/>
      </c>
    </row>
    <row r="184" spans="24:32" x14ac:dyDescent="0.25">
      <c r="X184" s="62" t="str">
        <f>IFERROR(VLOOKUP($W184,NTG_RR!$A:$N,8+COLUMN()-COLUMN($X$8),0),"")</f>
        <v/>
      </c>
      <c r="Y184" s="62" t="str">
        <f>IFERROR(VLOOKUP($W184,NTG_RR!$A:$N,8+COLUMN()-COLUMN($X$8),0),"")</f>
        <v/>
      </c>
      <c r="Z184" s="62" t="str">
        <f>IFERROR(VLOOKUP($W184,NTG_RR!$A:$N,8+COLUMN()-COLUMN($X$8),0),"")</f>
        <v/>
      </c>
      <c r="AA184" s="62" t="str">
        <f>IFERROR(VLOOKUP($W184,NTG_RR!$A:$N,8+COLUMN()-COLUMN($X$8),0),"")</f>
        <v/>
      </c>
      <c r="AB184" s="62" t="str">
        <f>IFERROR(VLOOKUP($W184,NTG_RR!$A:$N,8+COLUMN()-COLUMN($X$8),0),"")</f>
        <v/>
      </c>
      <c r="AC184" s="62" t="str">
        <f>IFERROR(VLOOKUP($W184,NTG_RR!$A:$N,8+COLUMN()-COLUMN($X$8),0),"")</f>
        <v/>
      </c>
      <c r="AD184" s="62" t="str">
        <f>IFERROR(VLOOKUP($W184,NTG_RR!$A:$N,8+COLUMN()-COLUMN($X$8),0),"")</f>
        <v/>
      </c>
      <c r="AF184" s="43" t="str">
        <f>IFERROR(VLOOKUP($W184,NTG_RR!$A:$P,8+COLUMN()-COLUMN($X$8),0),"")</f>
        <v/>
      </c>
    </row>
    <row r="185" spans="24:32" x14ac:dyDescent="0.25">
      <c r="X185" s="62" t="str">
        <f>IFERROR(VLOOKUP($W185,NTG_RR!$A:$N,8+COLUMN()-COLUMN($X$8),0),"")</f>
        <v/>
      </c>
      <c r="Y185" s="62" t="str">
        <f>IFERROR(VLOOKUP($W185,NTG_RR!$A:$N,8+COLUMN()-COLUMN($X$8),0),"")</f>
        <v/>
      </c>
      <c r="Z185" s="62" t="str">
        <f>IFERROR(VLOOKUP($W185,NTG_RR!$A:$N,8+COLUMN()-COLUMN($X$8),0),"")</f>
        <v/>
      </c>
      <c r="AA185" s="62" t="str">
        <f>IFERROR(VLOOKUP($W185,NTG_RR!$A:$N,8+COLUMN()-COLUMN($X$8),0),"")</f>
        <v/>
      </c>
      <c r="AB185" s="62" t="str">
        <f>IFERROR(VLOOKUP($W185,NTG_RR!$A:$N,8+COLUMN()-COLUMN($X$8),0),"")</f>
        <v/>
      </c>
      <c r="AC185" s="62" t="str">
        <f>IFERROR(VLOOKUP($W185,NTG_RR!$A:$N,8+COLUMN()-COLUMN($X$8),0),"")</f>
        <v/>
      </c>
      <c r="AD185" s="62" t="str">
        <f>IFERROR(VLOOKUP($W185,NTG_RR!$A:$N,8+COLUMN()-COLUMN($X$8),0),"")</f>
        <v/>
      </c>
      <c r="AF185" s="43" t="str">
        <f>IFERROR(VLOOKUP($W185,NTG_RR!$A:$P,8+COLUMN()-COLUMN($X$8),0),"")</f>
        <v/>
      </c>
    </row>
    <row r="186" spans="24:32" x14ac:dyDescent="0.25">
      <c r="X186" s="62" t="str">
        <f>IFERROR(VLOOKUP($W186,NTG_RR!$A:$N,8+COLUMN()-COLUMN($X$8),0),"")</f>
        <v/>
      </c>
      <c r="Y186" s="62" t="str">
        <f>IFERROR(VLOOKUP($W186,NTG_RR!$A:$N,8+COLUMN()-COLUMN($X$8),0),"")</f>
        <v/>
      </c>
      <c r="Z186" s="62" t="str">
        <f>IFERROR(VLOOKUP($W186,NTG_RR!$A:$N,8+COLUMN()-COLUMN($X$8),0),"")</f>
        <v/>
      </c>
      <c r="AA186" s="62" t="str">
        <f>IFERROR(VLOOKUP($W186,NTG_RR!$A:$N,8+COLUMN()-COLUMN($X$8),0),"")</f>
        <v/>
      </c>
      <c r="AB186" s="62" t="str">
        <f>IFERROR(VLOOKUP($W186,NTG_RR!$A:$N,8+COLUMN()-COLUMN($X$8),0),"")</f>
        <v/>
      </c>
      <c r="AC186" s="62" t="str">
        <f>IFERROR(VLOOKUP($W186,NTG_RR!$A:$N,8+COLUMN()-COLUMN($X$8),0),"")</f>
        <v/>
      </c>
      <c r="AD186" s="62" t="str">
        <f>IFERROR(VLOOKUP($W186,NTG_RR!$A:$N,8+COLUMN()-COLUMN($X$8),0),"")</f>
        <v/>
      </c>
      <c r="AF186" s="43" t="str">
        <f>IFERROR(VLOOKUP($W186,NTG_RR!$A:$P,8+COLUMN()-COLUMN($X$8),0),"")</f>
        <v/>
      </c>
    </row>
    <row r="187" spans="24:32" x14ac:dyDescent="0.25">
      <c r="X187" s="62" t="str">
        <f>IFERROR(VLOOKUP($W187,NTG_RR!$A:$N,8+COLUMN()-COLUMN($X$8),0),"")</f>
        <v/>
      </c>
      <c r="Y187" s="62" t="str">
        <f>IFERROR(VLOOKUP($W187,NTG_RR!$A:$N,8+COLUMN()-COLUMN($X$8),0),"")</f>
        <v/>
      </c>
      <c r="Z187" s="62" t="str">
        <f>IFERROR(VLOOKUP($W187,NTG_RR!$A:$N,8+COLUMN()-COLUMN($X$8),0),"")</f>
        <v/>
      </c>
      <c r="AA187" s="62" t="str">
        <f>IFERROR(VLOOKUP($W187,NTG_RR!$A:$N,8+COLUMN()-COLUMN($X$8),0),"")</f>
        <v/>
      </c>
      <c r="AB187" s="62" t="str">
        <f>IFERROR(VLOOKUP($W187,NTG_RR!$A:$N,8+COLUMN()-COLUMN($X$8),0),"")</f>
        <v/>
      </c>
      <c r="AC187" s="62" t="str">
        <f>IFERROR(VLOOKUP($W187,NTG_RR!$A:$N,8+COLUMN()-COLUMN($X$8),0),"")</f>
        <v/>
      </c>
      <c r="AD187" s="62" t="str">
        <f>IFERROR(VLOOKUP($W187,NTG_RR!$A:$N,8+COLUMN()-COLUMN($X$8),0),"")</f>
        <v/>
      </c>
      <c r="AF187" s="43" t="str">
        <f>IFERROR(VLOOKUP($W187,NTG_RR!$A:$P,8+COLUMN()-COLUMN($X$8),0),"")</f>
        <v/>
      </c>
    </row>
    <row r="188" spans="24:32" x14ac:dyDescent="0.25">
      <c r="X188" s="62" t="str">
        <f>IFERROR(VLOOKUP($W188,NTG_RR!$A:$N,8+COLUMN()-COLUMN($X$8),0),"")</f>
        <v/>
      </c>
      <c r="Y188" s="62" t="str">
        <f>IFERROR(VLOOKUP($W188,NTG_RR!$A:$N,8+COLUMN()-COLUMN($X$8),0),"")</f>
        <v/>
      </c>
      <c r="Z188" s="62" t="str">
        <f>IFERROR(VLOOKUP($W188,NTG_RR!$A:$N,8+COLUMN()-COLUMN($X$8),0),"")</f>
        <v/>
      </c>
      <c r="AA188" s="62" t="str">
        <f>IFERROR(VLOOKUP($W188,NTG_RR!$A:$N,8+COLUMN()-COLUMN($X$8),0),"")</f>
        <v/>
      </c>
      <c r="AB188" s="62" t="str">
        <f>IFERROR(VLOOKUP($W188,NTG_RR!$A:$N,8+COLUMN()-COLUMN($X$8),0),"")</f>
        <v/>
      </c>
      <c r="AC188" s="62" t="str">
        <f>IFERROR(VLOOKUP($W188,NTG_RR!$A:$N,8+COLUMN()-COLUMN($X$8),0),"")</f>
        <v/>
      </c>
      <c r="AD188" s="62" t="str">
        <f>IFERROR(VLOOKUP($W188,NTG_RR!$A:$N,8+COLUMN()-COLUMN($X$8),0),"")</f>
        <v/>
      </c>
      <c r="AF188" s="43" t="str">
        <f>IFERROR(VLOOKUP($W188,NTG_RR!$A:$P,8+COLUMN()-COLUMN($X$8),0),"")</f>
        <v/>
      </c>
    </row>
    <row r="189" spans="24:32" x14ac:dyDescent="0.25">
      <c r="X189" s="62" t="str">
        <f>IFERROR(VLOOKUP($W189,NTG_RR!$A:$N,8+COLUMN()-COLUMN($X$8),0),"")</f>
        <v/>
      </c>
      <c r="Y189" s="62" t="str">
        <f>IFERROR(VLOOKUP($W189,NTG_RR!$A:$N,8+COLUMN()-COLUMN($X$8),0),"")</f>
        <v/>
      </c>
      <c r="Z189" s="62" t="str">
        <f>IFERROR(VLOOKUP($W189,NTG_RR!$A:$N,8+COLUMN()-COLUMN($X$8),0),"")</f>
        <v/>
      </c>
      <c r="AA189" s="62" t="str">
        <f>IFERROR(VLOOKUP($W189,NTG_RR!$A:$N,8+COLUMN()-COLUMN($X$8),0),"")</f>
        <v/>
      </c>
      <c r="AB189" s="62" t="str">
        <f>IFERROR(VLOOKUP($W189,NTG_RR!$A:$N,8+COLUMN()-COLUMN($X$8),0),"")</f>
        <v/>
      </c>
      <c r="AC189" s="62" t="str">
        <f>IFERROR(VLOOKUP($W189,NTG_RR!$A:$N,8+COLUMN()-COLUMN($X$8),0),"")</f>
        <v/>
      </c>
      <c r="AD189" s="62" t="str">
        <f>IFERROR(VLOOKUP($W189,NTG_RR!$A:$N,8+COLUMN()-COLUMN($X$8),0),"")</f>
        <v/>
      </c>
      <c r="AF189" s="43" t="str">
        <f>IFERROR(VLOOKUP($W189,NTG_RR!$A:$P,8+COLUMN()-COLUMN($X$8),0),"")</f>
        <v/>
      </c>
    </row>
    <row r="190" spans="24:32" x14ac:dyDescent="0.25">
      <c r="X190" s="62" t="str">
        <f>IFERROR(VLOOKUP($W190,NTG_RR!$A:$N,8+COLUMN()-COLUMN($X$8),0),"")</f>
        <v/>
      </c>
      <c r="Y190" s="62" t="str">
        <f>IFERROR(VLOOKUP($W190,NTG_RR!$A:$N,8+COLUMN()-COLUMN($X$8),0),"")</f>
        <v/>
      </c>
      <c r="Z190" s="62" t="str">
        <f>IFERROR(VLOOKUP($W190,NTG_RR!$A:$N,8+COLUMN()-COLUMN($X$8),0),"")</f>
        <v/>
      </c>
      <c r="AA190" s="62" t="str">
        <f>IFERROR(VLOOKUP($W190,NTG_RR!$A:$N,8+COLUMN()-COLUMN($X$8),0),"")</f>
        <v/>
      </c>
      <c r="AB190" s="62" t="str">
        <f>IFERROR(VLOOKUP($W190,NTG_RR!$A:$N,8+COLUMN()-COLUMN($X$8),0),"")</f>
        <v/>
      </c>
      <c r="AC190" s="62" t="str">
        <f>IFERROR(VLOOKUP($W190,NTG_RR!$A:$N,8+COLUMN()-COLUMN($X$8),0),"")</f>
        <v/>
      </c>
      <c r="AD190" s="62" t="str">
        <f>IFERROR(VLOOKUP($W190,NTG_RR!$A:$N,8+COLUMN()-COLUMN($X$8),0),"")</f>
        <v/>
      </c>
      <c r="AF190" s="43" t="str">
        <f>IFERROR(VLOOKUP($W190,NTG_RR!$A:$P,8+COLUMN()-COLUMN($X$8),0),"")</f>
        <v/>
      </c>
    </row>
    <row r="191" spans="24:32" x14ac:dyDescent="0.25">
      <c r="X191" s="62" t="str">
        <f>IFERROR(VLOOKUP($W191,NTG_RR!$A:$N,8+COLUMN()-COLUMN($X$8),0),"")</f>
        <v/>
      </c>
      <c r="Y191" s="62" t="str">
        <f>IFERROR(VLOOKUP($W191,NTG_RR!$A:$N,8+COLUMN()-COLUMN($X$8),0),"")</f>
        <v/>
      </c>
      <c r="Z191" s="62" t="str">
        <f>IFERROR(VLOOKUP($W191,NTG_RR!$A:$N,8+COLUMN()-COLUMN($X$8),0),"")</f>
        <v/>
      </c>
      <c r="AA191" s="62" t="str">
        <f>IFERROR(VLOOKUP($W191,NTG_RR!$A:$N,8+COLUMN()-COLUMN($X$8),0),"")</f>
        <v/>
      </c>
      <c r="AB191" s="62" t="str">
        <f>IFERROR(VLOOKUP($W191,NTG_RR!$A:$N,8+COLUMN()-COLUMN($X$8),0),"")</f>
        <v/>
      </c>
      <c r="AC191" s="62" t="str">
        <f>IFERROR(VLOOKUP($W191,NTG_RR!$A:$N,8+COLUMN()-COLUMN($X$8),0),"")</f>
        <v/>
      </c>
      <c r="AD191" s="62" t="str">
        <f>IFERROR(VLOOKUP($W191,NTG_RR!$A:$N,8+COLUMN()-COLUMN($X$8),0),"")</f>
        <v/>
      </c>
      <c r="AF191" s="43" t="str">
        <f>IFERROR(VLOOKUP($W191,NTG_RR!$A:$P,8+COLUMN()-COLUMN($X$8),0),"")</f>
        <v/>
      </c>
    </row>
    <row r="192" spans="24:32" x14ac:dyDescent="0.25">
      <c r="X192" s="62" t="str">
        <f>IFERROR(VLOOKUP($W192,NTG_RR!$A:$N,8+COLUMN()-COLUMN($X$8),0),"")</f>
        <v/>
      </c>
      <c r="Y192" s="62" t="str">
        <f>IFERROR(VLOOKUP($W192,NTG_RR!$A:$N,8+COLUMN()-COLUMN($X$8),0),"")</f>
        <v/>
      </c>
      <c r="Z192" s="62" t="str">
        <f>IFERROR(VLOOKUP($W192,NTG_RR!$A:$N,8+COLUMN()-COLUMN($X$8),0),"")</f>
        <v/>
      </c>
      <c r="AA192" s="62" t="str">
        <f>IFERROR(VLOOKUP($W192,NTG_RR!$A:$N,8+COLUMN()-COLUMN($X$8),0),"")</f>
        <v/>
      </c>
      <c r="AB192" s="62" t="str">
        <f>IFERROR(VLOOKUP($W192,NTG_RR!$A:$N,8+COLUMN()-COLUMN($X$8),0),"")</f>
        <v/>
      </c>
      <c r="AC192" s="62" t="str">
        <f>IFERROR(VLOOKUP($W192,NTG_RR!$A:$N,8+COLUMN()-COLUMN($X$8),0),"")</f>
        <v/>
      </c>
      <c r="AD192" s="62" t="str">
        <f>IFERROR(VLOOKUP($W192,NTG_RR!$A:$N,8+COLUMN()-COLUMN($X$8),0),"")</f>
        <v/>
      </c>
      <c r="AF192" s="43" t="str">
        <f>IFERROR(VLOOKUP($W192,NTG_RR!$A:$P,8+COLUMN()-COLUMN($X$8),0),"")</f>
        <v/>
      </c>
    </row>
    <row r="193" spans="24:32" x14ac:dyDescent="0.25">
      <c r="X193" s="62" t="str">
        <f>IFERROR(VLOOKUP($W193,NTG_RR!$A:$N,8+COLUMN()-COLUMN($X$8),0),"")</f>
        <v/>
      </c>
      <c r="Y193" s="62" t="str">
        <f>IFERROR(VLOOKUP($W193,NTG_RR!$A:$N,8+COLUMN()-COLUMN($X$8),0),"")</f>
        <v/>
      </c>
      <c r="Z193" s="62" t="str">
        <f>IFERROR(VLOOKUP($W193,NTG_RR!$A:$N,8+COLUMN()-COLUMN($X$8),0),"")</f>
        <v/>
      </c>
      <c r="AA193" s="62" t="str">
        <f>IFERROR(VLOOKUP($W193,NTG_RR!$A:$N,8+COLUMN()-COLUMN($X$8),0),"")</f>
        <v/>
      </c>
      <c r="AB193" s="62" t="str">
        <f>IFERROR(VLOOKUP($W193,NTG_RR!$A:$N,8+COLUMN()-COLUMN($X$8),0),"")</f>
        <v/>
      </c>
      <c r="AC193" s="62" t="str">
        <f>IFERROR(VLOOKUP($W193,NTG_RR!$A:$N,8+COLUMN()-COLUMN($X$8),0),"")</f>
        <v/>
      </c>
      <c r="AD193" s="62" t="str">
        <f>IFERROR(VLOOKUP($W193,NTG_RR!$A:$N,8+COLUMN()-COLUMN($X$8),0),"")</f>
        <v/>
      </c>
      <c r="AF193" s="43" t="str">
        <f>IFERROR(VLOOKUP($W193,NTG_RR!$A:$P,8+COLUMN()-COLUMN($X$8),0),"")</f>
        <v/>
      </c>
    </row>
    <row r="194" spans="24:32" x14ac:dyDescent="0.25">
      <c r="X194" s="62" t="str">
        <f>IFERROR(VLOOKUP($W194,NTG_RR!$A:$N,8+COLUMN()-COLUMN($X$8),0),"")</f>
        <v/>
      </c>
      <c r="Y194" s="62" t="str">
        <f>IFERROR(VLOOKUP($W194,NTG_RR!$A:$N,8+COLUMN()-COLUMN($X$8),0),"")</f>
        <v/>
      </c>
      <c r="Z194" s="62" t="str">
        <f>IFERROR(VLOOKUP($W194,NTG_RR!$A:$N,8+COLUMN()-COLUMN($X$8),0),"")</f>
        <v/>
      </c>
      <c r="AA194" s="62" t="str">
        <f>IFERROR(VLOOKUP($W194,NTG_RR!$A:$N,8+COLUMN()-COLUMN($X$8),0),"")</f>
        <v/>
      </c>
      <c r="AB194" s="62" t="str">
        <f>IFERROR(VLOOKUP($W194,NTG_RR!$A:$N,8+COLUMN()-COLUMN($X$8),0),"")</f>
        <v/>
      </c>
      <c r="AC194" s="62" t="str">
        <f>IFERROR(VLOOKUP($W194,NTG_RR!$A:$N,8+COLUMN()-COLUMN($X$8),0),"")</f>
        <v/>
      </c>
      <c r="AD194" s="62" t="str">
        <f>IFERROR(VLOOKUP($W194,NTG_RR!$A:$N,8+COLUMN()-COLUMN($X$8),0),"")</f>
        <v/>
      </c>
      <c r="AF194" s="43" t="str">
        <f>IFERROR(VLOOKUP($W194,NTG_RR!$A:$P,8+COLUMN()-COLUMN($X$8),0),"")</f>
        <v/>
      </c>
    </row>
    <row r="195" spans="24:32" x14ac:dyDescent="0.25">
      <c r="X195" s="62" t="str">
        <f>IFERROR(VLOOKUP($W195,NTG_RR!$A:$N,8+COLUMN()-COLUMN($X$8),0),"")</f>
        <v/>
      </c>
      <c r="Y195" s="62" t="str">
        <f>IFERROR(VLOOKUP($W195,NTG_RR!$A:$N,8+COLUMN()-COLUMN($X$8),0),"")</f>
        <v/>
      </c>
      <c r="Z195" s="62" t="str">
        <f>IFERROR(VLOOKUP($W195,NTG_RR!$A:$N,8+COLUMN()-COLUMN($X$8),0),"")</f>
        <v/>
      </c>
      <c r="AA195" s="62" t="str">
        <f>IFERROR(VLOOKUP($W195,NTG_RR!$A:$N,8+COLUMN()-COLUMN($X$8),0),"")</f>
        <v/>
      </c>
      <c r="AB195" s="62" t="str">
        <f>IFERROR(VLOOKUP($W195,NTG_RR!$A:$N,8+COLUMN()-COLUMN($X$8),0),"")</f>
        <v/>
      </c>
      <c r="AC195" s="62" t="str">
        <f>IFERROR(VLOOKUP($W195,NTG_RR!$A:$N,8+COLUMN()-COLUMN($X$8),0),"")</f>
        <v/>
      </c>
      <c r="AD195" s="62" t="str">
        <f>IFERROR(VLOOKUP($W195,NTG_RR!$A:$N,8+COLUMN()-COLUMN($X$8),0),"")</f>
        <v/>
      </c>
      <c r="AF195" s="43" t="str">
        <f>IFERROR(VLOOKUP($W195,NTG_RR!$A:$P,8+COLUMN()-COLUMN($X$8),0),"")</f>
        <v/>
      </c>
    </row>
    <row r="196" spans="24:32" x14ac:dyDescent="0.25">
      <c r="X196" s="62" t="str">
        <f>IFERROR(VLOOKUP($W196,NTG_RR!$A:$N,8+COLUMN()-COLUMN($X$8),0),"")</f>
        <v/>
      </c>
      <c r="Y196" s="62" t="str">
        <f>IFERROR(VLOOKUP($W196,NTG_RR!$A:$N,8+COLUMN()-COLUMN($X$8),0),"")</f>
        <v/>
      </c>
      <c r="Z196" s="62" t="str">
        <f>IFERROR(VLOOKUP($W196,NTG_RR!$A:$N,8+COLUMN()-COLUMN($X$8),0),"")</f>
        <v/>
      </c>
      <c r="AA196" s="62" t="str">
        <f>IFERROR(VLOOKUP($W196,NTG_RR!$A:$N,8+COLUMN()-COLUMN($X$8),0),"")</f>
        <v/>
      </c>
      <c r="AB196" s="62" t="str">
        <f>IFERROR(VLOOKUP($W196,NTG_RR!$A:$N,8+COLUMN()-COLUMN($X$8),0),"")</f>
        <v/>
      </c>
      <c r="AC196" s="62" t="str">
        <f>IFERROR(VLOOKUP($W196,NTG_RR!$A:$N,8+COLUMN()-COLUMN($X$8),0),"")</f>
        <v/>
      </c>
      <c r="AD196" s="62" t="str">
        <f>IFERROR(VLOOKUP($W196,NTG_RR!$A:$N,8+COLUMN()-COLUMN($X$8),0),"")</f>
        <v/>
      </c>
      <c r="AF196" s="43" t="str">
        <f>IFERROR(VLOOKUP($W196,NTG_RR!$A:$P,8+COLUMN()-COLUMN($X$8),0),"")</f>
        <v/>
      </c>
    </row>
    <row r="197" spans="24:32" x14ac:dyDescent="0.25">
      <c r="X197" s="62" t="str">
        <f>IFERROR(VLOOKUP($W197,NTG_RR!$A:$N,8+COLUMN()-COLUMN($X$8),0),"")</f>
        <v/>
      </c>
      <c r="Y197" s="62" t="str">
        <f>IFERROR(VLOOKUP($W197,NTG_RR!$A:$N,8+COLUMN()-COLUMN($X$8),0),"")</f>
        <v/>
      </c>
      <c r="Z197" s="62" t="str">
        <f>IFERROR(VLOOKUP($W197,NTG_RR!$A:$N,8+COLUMN()-COLUMN($X$8),0),"")</f>
        <v/>
      </c>
      <c r="AA197" s="62" t="str">
        <f>IFERROR(VLOOKUP($W197,NTG_RR!$A:$N,8+COLUMN()-COLUMN($X$8),0),"")</f>
        <v/>
      </c>
      <c r="AB197" s="62" t="str">
        <f>IFERROR(VLOOKUP($W197,NTG_RR!$A:$N,8+COLUMN()-COLUMN($X$8),0),"")</f>
        <v/>
      </c>
      <c r="AC197" s="62" t="str">
        <f>IFERROR(VLOOKUP($W197,NTG_RR!$A:$N,8+COLUMN()-COLUMN($X$8),0),"")</f>
        <v/>
      </c>
      <c r="AD197" s="62" t="str">
        <f>IFERROR(VLOOKUP($W197,NTG_RR!$A:$N,8+COLUMN()-COLUMN($X$8),0),"")</f>
        <v/>
      </c>
      <c r="AF197" s="43" t="str">
        <f>IFERROR(VLOOKUP($W197,NTG_RR!$A:$P,8+COLUMN()-COLUMN($X$8),0),"")</f>
        <v/>
      </c>
    </row>
    <row r="198" spans="24:32" x14ac:dyDescent="0.25">
      <c r="X198" s="62" t="str">
        <f>IFERROR(VLOOKUP($W198,NTG_RR!$A:$N,8+COLUMN()-COLUMN($X$8),0),"")</f>
        <v/>
      </c>
      <c r="Y198" s="62" t="str">
        <f>IFERROR(VLOOKUP($W198,NTG_RR!$A:$N,8+COLUMN()-COLUMN($X$8),0),"")</f>
        <v/>
      </c>
      <c r="Z198" s="62" t="str">
        <f>IFERROR(VLOOKUP($W198,NTG_RR!$A:$N,8+COLUMN()-COLUMN($X$8),0),"")</f>
        <v/>
      </c>
      <c r="AA198" s="62" t="str">
        <f>IFERROR(VLOOKUP($W198,NTG_RR!$A:$N,8+COLUMN()-COLUMN($X$8),0),"")</f>
        <v/>
      </c>
      <c r="AB198" s="62" t="str">
        <f>IFERROR(VLOOKUP($W198,NTG_RR!$A:$N,8+COLUMN()-COLUMN($X$8),0),"")</f>
        <v/>
      </c>
      <c r="AC198" s="62" t="str">
        <f>IFERROR(VLOOKUP($W198,NTG_RR!$A:$N,8+COLUMN()-COLUMN($X$8),0),"")</f>
        <v/>
      </c>
      <c r="AD198" s="62" t="str">
        <f>IFERROR(VLOOKUP($W198,NTG_RR!$A:$N,8+COLUMN()-COLUMN($X$8),0),"")</f>
        <v/>
      </c>
      <c r="AF198" s="43" t="str">
        <f>IFERROR(VLOOKUP($W198,NTG_RR!$A:$P,8+COLUMN()-COLUMN($X$8),0),"")</f>
        <v/>
      </c>
    </row>
    <row r="199" spans="24:32" x14ac:dyDescent="0.25">
      <c r="X199" s="62" t="str">
        <f>IFERROR(VLOOKUP($W199,NTG_RR!$A:$N,8+COLUMN()-COLUMN($X$8),0),"")</f>
        <v/>
      </c>
      <c r="Y199" s="62" t="str">
        <f>IFERROR(VLOOKUP($W199,NTG_RR!$A:$N,8+COLUMN()-COLUMN($X$8),0),"")</f>
        <v/>
      </c>
      <c r="Z199" s="62" t="str">
        <f>IFERROR(VLOOKUP($W199,NTG_RR!$A:$N,8+COLUMN()-COLUMN($X$8),0),"")</f>
        <v/>
      </c>
      <c r="AA199" s="62" t="str">
        <f>IFERROR(VLOOKUP($W199,NTG_RR!$A:$N,8+COLUMN()-COLUMN($X$8),0),"")</f>
        <v/>
      </c>
      <c r="AB199" s="62" t="str">
        <f>IFERROR(VLOOKUP($W199,NTG_RR!$A:$N,8+COLUMN()-COLUMN($X$8),0),"")</f>
        <v/>
      </c>
      <c r="AC199" s="62" t="str">
        <f>IFERROR(VLOOKUP($W199,NTG_RR!$A:$N,8+COLUMN()-COLUMN($X$8),0),"")</f>
        <v/>
      </c>
      <c r="AD199" s="62" t="str">
        <f>IFERROR(VLOOKUP($W199,NTG_RR!$A:$N,8+COLUMN()-COLUMN($X$8),0),"")</f>
        <v/>
      </c>
      <c r="AF199" s="43" t="str">
        <f>IFERROR(VLOOKUP($W199,NTG_RR!$A:$P,8+COLUMN()-COLUMN($X$8),0),"")</f>
        <v/>
      </c>
    </row>
    <row r="200" spans="24:32" x14ac:dyDescent="0.25">
      <c r="X200" s="62" t="str">
        <f>IFERROR(VLOOKUP($W200,NTG_RR!$A:$N,8+COLUMN()-COLUMN($X$8),0),"")</f>
        <v/>
      </c>
      <c r="Y200" s="62" t="str">
        <f>IFERROR(VLOOKUP($W200,NTG_RR!$A:$N,8+COLUMN()-COLUMN($X$8),0),"")</f>
        <v/>
      </c>
      <c r="Z200" s="62" t="str">
        <f>IFERROR(VLOOKUP($W200,NTG_RR!$A:$N,8+COLUMN()-COLUMN($X$8),0),"")</f>
        <v/>
      </c>
      <c r="AA200" s="62" t="str">
        <f>IFERROR(VLOOKUP($W200,NTG_RR!$A:$N,8+COLUMN()-COLUMN($X$8),0),"")</f>
        <v/>
      </c>
      <c r="AB200" s="62" t="str">
        <f>IFERROR(VLOOKUP($W200,NTG_RR!$A:$N,8+COLUMN()-COLUMN($X$8),0),"")</f>
        <v/>
      </c>
      <c r="AC200" s="62" t="str">
        <f>IFERROR(VLOOKUP($W200,NTG_RR!$A:$N,8+COLUMN()-COLUMN($X$8),0),"")</f>
        <v/>
      </c>
      <c r="AD200" s="62" t="str">
        <f>IFERROR(VLOOKUP($W200,NTG_RR!$A:$N,8+COLUMN()-COLUMN($X$8),0),"")</f>
        <v/>
      </c>
      <c r="AF200" s="43" t="str">
        <f>IFERROR(VLOOKUP($W200,NTG_RR!$A:$P,8+COLUMN()-COLUMN($X$8),0),"")</f>
        <v/>
      </c>
    </row>
    <row r="201" spans="24:32" x14ac:dyDescent="0.25">
      <c r="X201" s="62" t="str">
        <f>IFERROR(VLOOKUP($W201,NTG_RR!$A:$N,8+COLUMN()-COLUMN($X$8),0),"")</f>
        <v/>
      </c>
      <c r="Y201" s="62" t="str">
        <f>IFERROR(VLOOKUP($W201,NTG_RR!$A:$N,8+COLUMN()-COLUMN($X$8),0),"")</f>
        <v/>
      </c>
      <c r="Z201" s="62" t="str">
        <f>IFERROR(VLOOKUP($W201,NTG_RR!$A:$N,8+COLUMN()-COLUMN($X$8),0),"")</f>
        <v/>
      </c>
      <c r="AA201" s="62" t="str">
        <f>IFERROR(VLOOKUP($W201,NTG_RR!$A:$N,8+COLUMN()-COLUMN($X$8),0),"")</f>
        <v/>
      </c>
      <c r="AB201" s="62" t="str">
        <f>IFERROR(VLOOKUP($W201,NTG_RR!$A:$N,8+COLUMN()-COLUMN($X$8),0),"")</f>
        <v/>
      </c>
      <c r="AC201" s="62" t="str">
        <f>IFERROR(VLOOKUP($W201,NTG_RR!$A:$N,8+COLUMN()-COLUMN($X$8),0),"")</f>
        <v/>
      </c>
      <c r="AD201" s="62" t="str">
        <f>IFERROR(VLOOKUP($W201,NTG_RR!$A:$N,8+COLUMN()-COLUMN($X$8),0),"")</f>
        <v/>
      </c>
      <c r="AF201" s="43" t="str">
        <f>IFERROR(VLOOKUP($W201,NTG_RR!$A:$P,8+COLUMN()-COLUMN($X$8),0),"")</f>
        <v/>
      </c>
    </row>
    <row r="202" spans="24:32" x14ac:dyDescent="0.25">
      <c r="X202" s="62" t="str">
        <f>IFERROR(VLOOKUP($W202,NTG_RR!$A:$N,8+COLUMN()-COLUMN($X$8),0),"")</f>
        <v/>
      </c>
      <c r="Y202" s="62" t="str">
        <f>IFERROR(VLOOKUP($W202,NTG_RR!$A:$N,8+COLUMN()-COLUMN($X$8),0),"")</f>
        <v/>
      </c>
      <c r="Z202" s="62" t="str">
        <f>IFERROR(VLOOKUP($W202,NTG_RR!$A:$N,8+COLUMN()-COLUMN($X$8),0),"")</f>
        <v/>
      </c>
      <c r="AA202" s="62" t="str">
        <f>IFERROR(VLOOKUP($W202,NTG_RR!$A:$N,8+COLUMN()-COLUMN($X$8),0),"")</f>
        <v/>
      </c>
      <c r="AB202" s="62" t="str">
        <f>IFERROR(VLOOKUP($W202,NTG_RR!$A:$N,8+COLUMN()-COLUMN($X$8),0),"")</f>
        <v/>
      </c>
      <c r="AC202" s="62" t="str">
        <f>IFERROR(VLOOKUP($W202,NTG_RR!$A:$N,8+COLUMN()-COLUMN($X$8),0),"")</f>
        <v/>
      </c>
      <c r="AD202" s="62" t="str">
        <f>IFERROR(VLOOKUP($W202,NTG_RR!$A:$N,8+COLUMN()-COLUMN($X$8),0),"")</f>
        <v/>
      </c>
      <c r="AF202" s="43" t="str">
        <f>IFERROR(VLOOKUP($W202,NTG_RR!$A:$P,8+COLUMN()-COLUMN($X$8),0),"")</f>
        <v/>
      </c>
    </row>
    <row r="203" spans="24:32" x14ac:dyDescent="0.25">
      <c r="X203" s="62" t="str">
        <f>IFERROR(VLOOKUP($W203,NTG_RR!$A:$N,8+COLUMN()-COLUMN($X$8),0),"")</f>
        <v/>
      </c>
      <c r="Y203" s="62" t="str">
        <f>IFERROR(VLOOKUP($W203,NTG_RR!$A:$N,8+COLUMN()-COLUMN($X$8),0),"")</f>
        <v/>
      </c>
      <c r="Z203" s="62" t="str">
        <f>IFERROR(VLOOKUP($W203,NTG_RR!$A:$N,8+COLUMN()-COLUMN($X$8),0),"")</f>
        <v/>
      </c>
      <c r="AA203" s="62" t="str">
        <f>IFERROR(VLOOKUP($W203,NTG_RR!$A:$N,8+COLUMN()-COLUMN($X$8),0),"")</f>
        <v/>
      </c>
      <c r="AB203" s="62" t="str">
        <f>IFERROR(VLOOKUP($W203,NTG_RR!$A:$N,8+COLUMN()-COLUMN($X$8),0),"")</f>
        <v/>
      </c>
      <c r="AC203" s="62" t="str">
        <f>IFERROR(VLOOKUP($W203,NTG_RR!$A:$N,8+COLUMN()-COLUMN($X$8),0),"")</f>
        <v/>
      </c>
      <c r="AD203" s="62" t="str">
        <f>IFERROR(VLOOKUP($W203,NTG_RR!$A:$N,8+COLUMN()-COLUMN($X$8),0),"")</f>
        <v/>
      </c>
      <c r="AF203" s="43" t="str">
        <f>IFERROR(VLOOKUP($W203,NTG_RR!$A:$P,8+COLUMN()-COLUMN($X$8),0),"")</f>
        <v/>
      </c>
    </row>
    <row r="204" spans="24:32" x14ac:dyDescent="0.25">
      <c r="X204" s="62" t="str">
        <f>IFERROR(VLOOKUP($W204,NTG_RR!$A:$N,8+COLUMN()-COLUMN($X$8),0),"")</f>
        <v/>
      </c>
      <c r="Y204" s="62" t="str">
        <f>IFERROR(VLOOKUP($W204,NTG_RR!$A:$N,8+COLUMN()-COLUMN($X$8),0),"")</f>
        <v/>
      </c>
      <c r="Z204" s="62" t="str">
        <f>IFERROR(VLOOKUP($W204,NTG_RR!$A:$N,8+COLUMN()-COLUMN($X$8),0),"")</f>
        <v/>
      </c>
      <c r="AA204" s="62" t="str">
        <f>IFERROR(VLOOKUP($W204,NTG_RR!$A:$N,8+COLUMN()-COLUMN($X$8),0),"")</f>
        <v/>
      </c>
      <c r="AB204" s="62" t="str">
        <f>IFERROR(VLOOKUP($W204,NTG_RR!$A:$N,8+COLUMN()-COLUMN($X$8),0),"")</f>
        <v/>
      </c>
      <c r="AC204" s="62" t="str">
        <f>IFERROR(VLOOKUP($W204,NTG_RR!$A:$N,8+COLUMN()-COLUMN($X$8),0),"")</f>
        <v/>
      </c>
      <c r="AD204" s="62" t="str">
        <f>IFERROR(VLOOKUP($W204,NTG_RR!$A:$N,8+COLUMN()-COLUMN($X$8),0),"")</f>
        <v/>
      </c>
      <c r="AF204" s="43" t="str">
        <f>IFERROR(VLOOKUP($W204,NTG_RR!$A:$P,8+COLUMN()-COLUMN($X$8),0),"")</f>
        <v/>
      </c>
    </row>
    <row r="205" spans="24:32" x14ac:dyDescent="0.25">
      <c r="X205" s="62" t="str">
        <f>IFERROR(VLOOKUP($W205,NTG_RR!$A:$N,8+COLUMN()-COLUMN($X$8),0),"")</f>
        <v/>
      </c>
      <c r="Y205" s="62" t="str">
        <f>IFERROR(VLOOKUP($W205,NTG_RR!$A:$N,8+COLUMN()-COLUMN($X$8),0),"")</f>
        <v/>
      </c>
      <c r="Z205" s="62" t="str">
        <f>IFERROR(VLOOKUP($W205,NTG_RR!$A:$N,8+COLUMN()-COLUMN($X$8),0),"")</f>
        <v/>
      </c>
      <c r="AA205" s="62" t="str">
        <f>IFERROR(VLOOKUP($W205,NTG_RR!$A:$N,8+COLUMN()-COLUMN($X$8),0),"")</f>
        <v/>
      </c>
      <c r="AB205" s="62" t="str">
        <f>IFERROR(VLOOKUP($W205,NTG_RR!$A:$N,8+COLUMN()-COLUMN($X$8),0),"")</f>
        <v/>
      </c>
      <c r="AC205" s="62" t="str">
        <f>IFERROR(VLOOKUP($W205,NTG_RR!$A:$N,8+COLUMN()-COLUMN($X$8),0),"")</f>
        <v/>
      </c>
      <c r="AD205" s="62" t="str">
        <f>IFERROR(VLOOKUP($W205,NTG_RR!$A:$N,8+COLUMN()-COLUMN($X$8),0),"")</f>
        <v/>
      </c>
      <c r="AF205" s="43" t="str">
        <f>IFERROR(VLOOKUP($W205,NTG_RR!$A:$P,8+COLUMN()-COLUMN($X$8),0),"")</f>
        <v/>
      </c>
    </row>
    <row r="206" spans="24:32" x14ac:dyDescent="0.25">
      <c r="X206" s="62" t="str">
        <f>IFERROR(VLOOKUP($W206,NTG_RR!$A:$N,8+COLUMN()-COLUMN($X$8),0),"")</f>
        <v/>
      </c>
      <c r="Y206" s="62" t="str">
        <f>IFERROR(VLOOKUP($W206,NTG_RR!$A:$N,8+COLUMN()-COLUMN($X$8),0),"")</f>
        <v/>
      </c>
      <c r="Z206" s="62" t="str">
        <f>IFERROR(VLOOKUP($W206,NTG_RR!$A:$N,8+COLUMN()-COLUMN($X$8),0),"")</f>
        <v/>
      </c>
      <c r="AA206" s="62" t="str">
        <f>IFERROR(VLOOKUP($W206,NTG_RR!$A:$N,8+COLUMN()-COLUMN($X$8),0),"")</f>
        <v/>
      </c>
      <c r="AB206" s="62" t="str">
        <f>IFERROR(VLOOKUP($W206,NTG_RR!$A:$N,8+COLUMN()-COLUMN($X$8),0),"")</f>
        <v/>
      </c>
      <c r="AC206" s="62" t="str">
        <f>IFERROR(VLOOKUP($W206,NTG_RR!$A:$N,8+COLUMN()-COLUMN($X$8),0),"")</f>
        <v/>
      </c>
      <c r="AD206" s="62" t="str">
        <f>IFERROR(VLOOKUP($W206,NTG_RR!$A:$N,8+COLUMN()-COLUMN($X$8),0),"")</f>
        <v/>
      </c>
      <c r="AF206" s="43" t="str">
        <f>IFERROR(VLOOKUP($W206,NTG_RR!$A:$P,8+COLUMN()-COLUMN($X$8),0),"")</f>
        <v/>
      </c>
    </row>
    <row r="207" spans="24:32" x14ac:dyDescent="0.25">
      <c r="X207" s="62" t="str">
        <f>IFERROR(VLOOKUP($W207,NTG_RR!$A:$N,8+COLUMN()-COLUMN($X$8),0),"")</f>
        <v/>
      </c>
      <c r="Y207" s="62" t="str">
        <f>IFERROR(VLOOKUP($W207,NTG_RR!$A:$N,8+COLUMN()-COLUMN($X$8),0),"")</f>
        <v/>
      </c>
      <c r="Z207" s="62" t="str">
        <f>IFERROR(VLOOKUP($W207,NTG_RR!$A:$N,8+COLUMN()-COLUMN($X$8),0),"")</f>
        <v/>
      </c>
      <c r="AA207" s="62" t="str">
        <f>IFERROR(VLOOKUP($W207,NTG_RR!$A:$N,8+COLUMN()-COLUMN($X$8),0),"")</f>
        <v/>
      </c>
      <c r="AB207" s="62" t="str">
        <f>IFERROR(VLOOKUP($W207,NTG_RR!$A:$N,8+COLUMN()-COLUMN($X$8),0),"")</f>
        <v/>
      </c>
      <c r="AC207" s="62" t="str">
        <f>IFERROR(VLOOKUP($W207,NTG_RR!$A:$N,8+COLUMN()-COLUMN($X$8),0),"")</f>
        <v/>
      </c>
      <c r="AD207" s="62" t="str">
        <f>IFERROR(VLOOKUP($W207,NTG_RR!$A:$N,8+COLUMN()-COLUMN($X$8),0),"")</f>
        <v/>
      </c>
      <c r="AF207" s="43" t="str">
        <f>IFERROR(VLOOKUP($W207,NTG_RR!$A:$P,8+COLUMN()-COLUMN($X$8),0),"")</f>
        <v/>
      </c>
    </row>
    <row r="208" spans="24:32" x14ac:dyDescent="0.25">
      <c r="X208" s="62" t="str">
        <f>IFERROR(VLOOKUP($W208,NTG_RR!$A:$N,8+COLUMN()-COLUMN($X$8),0),"")</f>
        <v/>
      </c>
      <c r="Y208" s="62" t="str">
        <f>IFERROR(VLOOKUP($W208,NTG_RR!$A:$N,8+COLUMN()-COLUMN($X$8),0),"")</f>
        <v/>
      </c>
      <c r="Z208" s="62" t="str">
        <f>IFERROR(VLOOKUP($W208,NTG_RR!$A:$N,8+COLUMN()-COLUMN($X$8),0),"")</f>
        <v/>
      </c>
      <c r="AA208" s="62" t="str">
        <f>IFERROR(VLOOKUP($W208,NTG_RR!$A:$N,8+COLUMN()-COLUMN($X$8),0),"")</f>
        <v/>
      </c>
      <c r="AB208" s="62" t="str">
        <f>IFERROR(VLOOKUP($W208,NTG_RR!$A:$N,8+COLUMN()-COLUMN($X$8),0),"")</f>
        <v/>
      </c>
      <c r="AC208" s="62" t="str">
        <f>IFERROR(VLOOKUP($W208,NTG_RR!$A:$N,8+COLUMN()-COLUMN($X$8),0),"")</f>
        <v/>
      </c>
      <c r="AD208" s="62" t="str">
        <f>IFERROR(VLOOKUP($W208,NTG_RR!$A:$N,8+COLUMN()-COLUMN($X$8),0),"")</f>
        <v/>
      </c>
      <c r="AF208" s="43" t="str">
        <f>IFERROR(VLOOKUP($W208,NTG_RR!$A:$P,8+COLUMN()-COLUMN($X$8),0),"")</f>
        <v/>
      </c>
    </row>
    <row r="209" spans="24:32" x14ac:dyDescent="0.25">
      <c r="X209" s="62" t="str">
        <f>IFERROR(VLOOKUP($W209,NTG_RR!$A:$N,8+COLUMN()-COLUMN($X$8),0),"")</f>
        <v/>
      </c>
      <c r="Y209" s="62" t="str">
        <f>IFERROR(VLOOKUP($W209,NTG_RR!$A:$N,8+COLUMN()-COLUMN($X$8),0),"")</f>
        <v/>
      </c>
      <c r="Z209" s="62" t="str">
        <f>IFERROR(VLOOKUP($W209,NTG_RR!$A:$N,8+COLUMN()-COLUMN($X$8),0),"")</f>
        <v/>
      </c>
      <c r="AA209" s="62" t="str">
        <f>IFERROR(VLOOKUP($W209,NTG_RR!$A:$N,8+COLUMN()-COLUMN($X$8),0),"")</f>
        <v/>
      </c>
      <c r="AB209" s="62" t="str">
        <f>IFERROR(VLOOKUP($W209,NTG_RR!$A:$N,8+COLUMN()-COLUMN($X$8),0),"")</f>
        <v/>
      </c>
      <c r="AC209" s="62" t="str">
        <f>IFERROR(VLOOKUP($W209,NTG_RR!$A:$N,8+COLUMN()-COLUMN($X$8),0),"")</f>
        <v/>
      </c>
      <c r="AD209" s="62" t="str">
        <f>IFERROR(VLOOKUP($W209,NTG_RR!$A:$N,8+COLUMN()-COLUMN($X$8),0),"")</f>
        <v/>
      </c>
      <c r="AF209" s="43" t="str">
        <f>IFERROR(VLOOKUP($W209,NTG_RR!$A:$P,8+COLUMN()-COLUMN($X$8),0),"")</f>
        <v/>
      </c>
    </row>
    <row r="210" spans="24:32" x14ac:dyDescent="0.25">
      <c r="X210" s="62" t="str">
        <f>IFERROR(VLOOKUP($W210,NTG_RR!$A:$N,8+COLUMN()-COLUMN($X$8),0),"")</f>
        <v/>
      </c>
      <c r="Y210" s="62" t="str">
        <f>IFERROR(VLOOKUP($W210,NTG_RR!$A:$N,8+COLUMN()-COLUMN($X$8),0),"")</f>
        <v/>
      </c>
      <c r="Z210" s="62" t="str">
        <f>IFERROR(VLOOKUP($W210,NTG_RR!$A:$N,8+COLUMN()-COLUMN($X$8),0),"")</f>
        <v/>
      </c>
      <c r="AA210" s="62" t="str">
        <f>IFERROR(VLOOKUP($W210,NTG_RR!$A:$N,8+COLUMN()-COLUMN($X$8),0),"")</f>
        <v/>
      </c>
      <c r="AB210" s="62" t="str">
        <f>IFERROR(VLOOKUP($W210,NTG_RR!$A:$N,8+COLUMN()-COLUMN($X$8),0),"")</f>
        <v/>
      </c>
      <c r="AC210" s="62" t="str">
        <f>IFERROR(VLOOKUP($W210,NTG_RR!$A:$N,8+COLUMN()-COLUMN($X$8),0),"")</f>
        <v/>
      </c>
      <c r="AD210" s="62" t="str">
        <f>IFERROR(VLOOKUP($W210,NTG_RR!$A:$N,8+COLUMN()-COLUMN($X$8),0),"")</f>
        <v/>
      </c>
      <c r="AF210" s="43" t="str">
        <f>IFERROR(VLOOKUP($W210,NTG_RR!$A:$P,8+COLUMN()-COLUMN($X$8),0),"")</f>
        <v/>
      </c>
    </row>
    <row r="211" spans="24:32" x14ac:dyDescent="0.25">
      <c r="X211" s="62" t="str">
        <f>IFERROR(VLOOKUP($W211,NTG_RR!$A:$N,8+COLUMN()-COLUMN($X$8),0),"")</f>
        <v/>
      </c>
      <c r="Y211" s="62" t="str">
        <f>IFERROR(VLOOKUP($W211,NTG_RR!$A:$N,8+COLUMN()-COLUMN($X$8),0),"")</f>
        <v/>
      </c>
      <c r="Z211" s="62" t="str">
        <f>IFERROR(VLOOKUP($W211,NTG_RR!$A:$N,8+COLUMN()-COLUMN($X$8),0),"")</f>
        <v/>
      </c>
      <c r="AA211" s="62" t="str">
        <f>IFERROR(VLOOKUP($W211,NTG_RR!$A:$N,8+COLUMN()-COLUMN($X$8),0),"")</f>
        <v/>
      </c>
      <c r="AB211" s="62" t="str">
        <f>IFERROR(VLOOKUP($W211,NTG_RR!$A:$N,8+COLUMN()-COLUMN($X$8),0),"")</f>
        <v/>
      </c>
      <c r="AC211" s="62" t="str">
        <f>IFERROR(VLOOKUP($W211,NTG_RR!$A:$N,8+COLUMN()-COLUMN($X$8),0),"")</f>
        <v/>
      </c>
      <c r="AD211" s="62" t="str">
        <f>IFERROR(VLOOKUP($W211,NTG_RR!$A:$N,8+COLUMN()-COLUMN($X$8),0),"")</f>
        <v/>
      </c>
      <c r="AF211" s="43" t="str">
        <f>IFERROR(VLOOKUP($W211,NTG_RR!$A:$P,8+COLUMN()-COLUMN($X$8),0),"")</f>
        <v/>
      </c>
    </row>
    <row r="212" spans="24:32" x14ac:dyDescent="0.25">
      <c r="X212" s="62" t="str">
        <f>IFERROR(VLOOKUP($W212,NTG_RR!$A:$N,8+COLUMN()-COLUMN($X$8),0),"")</f>
        <v/>
      </c>
      <c r="Y212" s="62" t="str">
        <f>IFERROR(VLOOKUP($W212,NTG_RR!$A:$N,8+COLUMN()-COLUMN($X$8),0),"")</f>
        <v/>
      </c>
      <c r="Z212" s="62" t="str">
        <f>IFERROR(VLOOKUP($W212,NTG_RR!$A:$N,8+COLUMN()-COLUMN($X$8),0),"")</f>
        <v/>
      </c>
      <c r="AA212" s="62" t="str">
        <f>IFERROR(VLOOKUP($W212,NTG_RR!$A:$N,8+COLUMN()-COLUMN($X$8),0),"")</f>
        <v/>
      </c>
      <c r="AB212" s="62" t="str">
        <f>IFERROR(VLOOKUP($W212,NTG_RR!$A:$N,8+COLUMN()-COLUMN($X$8),0),"")</f>
        <v/>
      </c>
      <c r="AC212" s="62" t="str">
        <f>IFERROR(VLOOKUP($W212,NTG_RR!$A:$N,8+COLUMN()-COLUMN($X$8),0),"")</f>
        <v/>
      </c>
      <c r="AD212" s="62" t="str">
        <f>IFERROR(VLOOKUP($W212,NTG_RR!$A:$N,8+COLUMN()-COLUMN($X$8),0),"")</f>
        <v/>
      </c>
      <c r="AF212" s="43" t="str">
        <f>IFERROR(VLOOKUP($W212,NTG_RR!$A:$P,8+COLUMN()-COLUMN($X$8),0),"")</f>
        <v/>
      </c>
    </row>
    <row r="213" spans="24:32" x14ac:dyDescent="0.25">
      <c r="X213" s="62" t="str">
        <f>IFERROR(VLOOKUP($W213,NTG_RR!$A:$N,8+COLUMN()-COLUMN($X$8),0),"")</f>
        <v/>
      </c>
      <c r="Y213" s="62" t="str">
        <f>IFERROR(VLOOKUP($W213,NTG_RR!$A:$N,8+COLUMN()-COLUMN($X$8),0),"")</f>
        <v/>
      </c>
      <c r="Z213" s="62" t="str">
        <f>IFERROR(VLOOKUP($W213,NTG_RR!$A:$N,8+COLUMN()-COLUMN($X$8),0),"")</f>
        <v/>
      </c>
      <c r="AA213" s="62" t="str">
        <f>IFERROR(VLOOKUP($W213,NTG_RR!$A:$N,8+COLUMN()-COLUMN($X$8),0),"")</f>
        <v/>
      </c>
      <c r="AB213" s="62" t="str">
        <f>IFERROR(VLOOKUP($W213,NTG_RR!$A:$N,8+COLUMN()-COLUMN($X$8),0),"")</f>
        <v/>
      </c>
      <c r="AC213" s="62" t="str">
        <f>IFERROR(VLOOKUP($W213,NTG_RR!$A:$N,8+COLUMN()-COLUMN($X$8),0),"")</f>
        <v/>
      </c>
      <c r="AD213" s="62" t="str">
        <f>IFERROR(VLOOKUP($W213,NTG_RR!$A:$N,8+COLUMN()-COLUMN($X$8),0),"")</f>
        <v/>
      </c>
      <c r="AF213" s="43" t="str">
        <f>IFERROR(VLOOKUP($W213,NTG_RR!$A:$P,8+COLUMN()-COLUMN($X$8),0),"")</f>
        <v/>
      </c>
    </row>
    <row r="214" spans="24:32" x14ac:dyDescent="0.25">
      <c r="X214" s="62" t="str">
        <f>IFERROR(VLOOKUP($W214,NTG_RR!$A:$N,8+COLUMN()-COLUMN($X$8),0),"")</f>
        <v/>
      </c>
      <c r="Y214" s="62" t="str">
        <f>IFERROR(VLOOKUP($W214,NTG_RR!$A:$N,8+COLUMN()-COLUMN($X$8),0),"")</f>
        <v/>
      </c>
      <c r="Z214" s="62" t="str">
        <f>IFERROR(VLOOKUP($W214,NTG_RR!$A:$N,8+COLUMN()-COLUMN($X$8),0),"")</f>
        <v/>
      </c>
      <c r="AA214" s="62" t="str">
        <f>IFERROR(VLOOKUP($W214,NTG_RR!$A:$N,8+COLUMN()-COLUMN($X$8),0),"")</f>
        <v/>
      </c>
      <c r="AB214" s="62" t="str">
        <f>IFERROR(VLOOKUP($W214,NTG_RR!$A:$N,8+COLUMN()-COLUMN($X$8),0),"")</f>
        <v/>
      </c>
      <c r="AC214" s="62" t="str">
        <f>IFERROR(VLOOKUP($W214,NTG_RR!$A:$N,8+COLUMN()-COLUMN($X$8),0),"")</f>
        <v/>
      </c>
      <c r="AD214" s="62" t="str">
        <f>IFERROR(VLOOKUP($W214,NTG_RR!$A:$N,8+COLUMN()-COLUMN($X$8),0),"")</f>
        <v/>
      </c>
      <c r="AF214" s="43" t="str">
        <f>IFERROR(VLOOKUP($W214,NTG_RR!$A:$P,8+COLUMN()-COLUMN($X$8),0),"")</f>
        <v/>
      </c>
    </row>
    <row r="215" spans="24:32" x14ac:dyDescent="0.25">
      <c r="X215" s="62" t="str">
        <f>IFERROR(VLOOKUP($W215,NTG_RR!$A:$N,8+COLUMN()-COLUMN($X$8),0),"")</f>
        <v/>
      </c>
      <c r="Y215" s="62" t="str">
        <f>IFERROR(VLOOKUP($W215,NTG_RR!$A:$N,8+COLUMN()-COLUMN($X$8),0),"")</f>
        <v/>
      </c>
      <c r="Z215" s="62" t="str">
        <f>IFERROR(VLOOKUP($W215,NTG_RR!$A:$N,8+COLUMN()-COLUMN($X$8),0),"")</f>
        <v/>
      </c>
      <c r="AA215" s="62" t="str">
        <f>IFERROR(VLOOKUP($W215,NTG_RR!$A:$N,8+COLUMN()-COLUMN($X$8),0),"")</f>
        <v/>
      </c>
      <c r="AB215" s="62" t="str">
        <f>IFERROR(VLOOKUP($W215,NTG_RR!$A:$N,8+COLUMN()-COLUMN($X$8),0),"")</f>
        <v/>
      </c>
      <c r="AC215" s="62" t="str">
        <f>IFERROR(VLOOKUP($W215,NTG_RR!$A:$N,8+COLUMN()-COLUMN($X$8),0),"")</f>
        <v/>
      </c>
      <c r="AD215" s="62" t="str">
        <f>IFERROR(VLOOKUP($W215,NTG_RR!$A:$N,8+COLUMN()-COLUMN($X$8),0),"")</f>
        <v/>
      </c>
      <c r="AF215" s="43" t="str">
        <f>IFERROR(VLOOKUP($W215,NTG_RR!$A:$P,8+COLUMN()-COLUMN($X$8),0),"")</f>
        <v/>
      </c>
    </row>
    <row r="216" spans="24:32" x14ac:dyDescent="0.25">
      <c r="X216" s="62" t="str">
        <f>IFERROR(VLOOKUP($W216,NTG_RR!$A:$N,8+COLUMN()-COLUMN($X$8),0),"")</f>
        <v/>
      </c>
      <c r="Y216" s="62" t="str">
        <f>IFERROR(VLOOKUP($W216,NTG_RR!$A:$N,8+COLUMN()-COLUMN($X$8),0),"")</f>
        <v/>
      </c>
      <c r="Z216" s="62" t="str">
        <f>IFERROR(VLOOKUP($W216,NTG_RR!$A:$N,8+COLUMN()-COLUMN($X$8),0),"")</f>
        <v/>
      </c>
      <c r="AA216" s="62" t="str">
        <f>IFERROR(VLOOKUP($W216,NTG_RR!$A:$N,8+COLUMN()-COLUMN($X$8),0),"")</f>
        <v/>
      </c>
      <c r="AB216" s="62" t="str">
        <f>IFERROR(VLOOKUP($W216,NTG_RR!$A:$N,8+COLUMN()-COLUMN($X$8),0),"")</f>
        <v/>
      </c>
      <c r="AC216" s="62" t="str">
        <f>IFERROR(VLOOKUP($W216,NTG_RR!$A:$N,8+COLUMN()-COLUMN($X$8),0),"")</f>
        <v/>
      </c>
      <c r="AD216" s="62" t="str">
        <f>IFERROR(VLOOKUP($W216,NTG_RR!$A:$N,8+COLUMN()-COLUMN($X$8),0),"")</f>
        <v/>
      </c>
      <c r="AF216" s="43" t="str">
        <f>IFERROR(VLOOKUP($W216,NTG_RR!$A:$P,8+COLUMN()-COLUMN($X$8),0),"")</f>
        <v/>
      </c>
    </row>
    <row r="217" spans="24:32" x14ac:dyDescent="0.25">
      <c r="X217" s="62" t="str">
        <f>IFERROR(VLOOKUP($W217,NTG_RR!$A:$N,8+COLUMN()-COLUMN($X$8),0),"")</f>
        <v/>
      </c>
      <c r="Y217" s="62" t="str">
        <f>IFERROR(VLOOKUP($W217,NTG_RR!$A:$N,8+COLUMN()-COLUMN($X$8),0),"")</f>
        <v/>
      </c>
      <c r="Z217" s="62" t="str">
        <f>IFERROR(VLOOKUP($W217,NTG_RR!$A:$N,8+COLUMN()-COLUMN($X$8),0),"")</f>
        <v/>
      </c>
      <c r="AA217" s="62" t="str">
        <f>IFERROR(VLOOKUP($W217,NTG_RR!$A:$N,8+COLUMN()-COLUMN($X$8),0),"")</f>
        <v/>
      </c>
      <c r="AB217" s="62" t="str">
        <f>IFERROR(VLOOKUP($W217,NTG_RR!$A:$N,8+COLUMN()-COLUMN($X$8),0),"")</f>
        <v/>
      </c>
      <c r="AC217" s="62" t="str">
        <f>IFERROR(VLOOKUP($W217,NTG_RR!$A:$N,8+COLUMN()-COLUMN($X$8),0),"")</f>
        <v/>
      </c>
      <c r="AD217" s="62" t="str">
        <f>IFERROR(VLOOKUP($W217,NTG_RR!$A:$N,8+COLUMN()-COLUMN($X$8),0),"")</f>
        <v/>
      </c>
      <c r="AF217" s="43" t="str">
        <f>IFERROR(VLOOKUP($W217,NTG_RR!$A:$P,8+COLUMN()-COLUMN($X$8),0),"")</f>
        <v/>
      </c>
    </row>
    <row r="218" spans="24:32" x14ac:dyDescent="0.25">
      <c r="X218" s="62" t="str">
        <f>IFERROR(VLOOKUP($W218,NTG_RR!$A:$N,8+COLUMN()-COLUMN($X$8),0),"")</f>
        <v/>
      </c>
      <c r="Y218" s="62" t="str">
        <f>IFERROR(VLOOKUP($W218,NTG_RR!$A:$N,8+COLUMN()-COLUMN($X$8),0),"")</f>
        <v/>
      </c>
      <c r="Z218" s="62" t="str">
        <f>IFERROR(VLOOKUP($W218,NTG_RR!$A:$N,8+COLUMN()-COLUMN($X$8),0),"")</f>
        <v/>
      </c>
      <c r="AA218" s="62" t="str">
        <f>IFERROR(VLOOKUP($W218,NTG_RR!$A:$N,8+COLUMN()-COLUMN($X$8),0),"")</f>
        <v/>
      </c>
      <c r="AB218" s="62" t="str">
        <f>IFERROR(VLOOKUP($W218,NTG_RR!$A:$N,8+COLUMN()-COLUMN($X$8),0),"")</f>
        <v/>
      </c>
      <c r="AC218" s="62" t="str">
        <f>IFERROR(VLOOKUP($W218,NTG_RR!$A:$N,8+COLUMN()-COLUMN($X$8),0),"")</f>
        <v/>
      </c>
      <c r="AD218" s="62" t="str">
        <f>IFERROR(VLOOKUP($W218,NTG_RR!$A:$N,8+COLUMN()-COLUMN($X$8),0),"")</f>
        <v/>
      </c>
      <c r="AF218" s="43" t="str">
        <f>IFERROR(VLOOKUP($W218,NTG_RR!$A:$P,8+COLUMN()-COLUMN($X$8),0),"")</f>
        <v/>
      </c>
    </row>
    <row r="219" spans="24:32" x14ac:dyDescent="0.25">
      <c r="X219" s="62" t="str">
        <f>IFERROR(VLOOKUP($W219,NTG_RR!$A:$N,8+COLUMN()-COLUMN($X$8),0),"")</f>
        <v/>
      </c>
      <c r="Y219" s="62" t="str">
        <f>IFERROR(VLOOKUP($W219,NTG_RR!$A:$N,8+COLUMN()-COLUMN($X$8),0),"")</f>
        <v/>
      </c>
      <c r="Z219" s="62" t="str">
        <f>IFERROR(VLOOKUP($W219,NTG_RR!$A:$N,8+COLUMN()-COLUMN($X$8),0),"")</f>
        <v/>
      </c>
      <c r="AA219" s="62" t="str">
        <f>IFERROR(VLOOKUP($W219,NTG_RR!$A:$N,8+COLUMN()-COLUMN($X$8),0),"")</f>
        <v/>
      </c>
      <c r="AB219" s="62" t="str">
        <f>IFERROR(VLOOKUP($W219,NTG_RR!$A:$N,8+COLUMN()-COLUMN($X$8),0),"")</f>
        <v/>
      </c>
      <c r="AC219" s="62" t="str">
        <f>IFERROR(VLOOKUP($W219,NTG_RR!$A:$N,8+COLUMN()-COLUMN($X$8),0),"")</f>
        <v/>
      </c>
      <c r="AD219" s="62" t="str">
        <f>IFERROR(VLOOKUP($W219,NTG_RR!$A:$N,8+COLUMN()-COLUMN($X$8),0),"")</f>
        <v/>
      </c>
      <c r="AF219" s="43" t="str">
        <f>IFERROR(VLOOKUP($W219,NTG_RR!$A:$P,8+COLUMN()-COLUMN($X$8),0),"")</f>
        <v/>
      </c>
    </row>
    <row r="220" spans="24:32" x14ac:dyDescent="0.25">
      <c r="X220" s="62" t="str">
        <f>IFERROR(VLOOKUP($W220,NTG_RR!$A:$N,8+COLUMN()-COLUMN($X$8),0),"")</f>
        <v/>
      </c>
      <c r="Y220" s="62" t="str">
        <f>IFERROR(VLOOKUP($W220,NTG_RR!$A:$N,8+COLUMN()-COLUMN($X$8),0),"")</f>
        <v/>
      </c>
      <c r="Z220" s="62" t="str">
        <f>IFERROR(VLOOKUP($W220,NTG_RR!$A:$N,8+COLUMN()-COLUMN($X$8),0),"")</f>
        <v/>
      </c>
      <c r="AA220" s="62" t="str">
        <f>IFERROR(VLOOKUP($W220,NTG_RR!$A:$N,8+COLUMN()-COLUMN($X$8),0),"")</f>
        <v/>
      </c>
      <c r="AB220" s="62" t="str">
        <f>IFERROR(VLOOKUP($W220,NTG_RR!$A:$N,8+COLUMN()-COLUMN($X$8),0),"")</f>
        <v/>
      </c>
      <c r="AC220" s="62" t="str">
        <f>IFERROR(VLOOKUP($W220,NTG_RR!$A:$N,8+COLUMN()-COLUMN($X$8),0),"")</f>
        <v/>
      </c>
      <c r="AD220" s="62" t="str">
        <f>IFERROR(VLOOKUP($W220,NTG_RR!$A:$N,8+COLUMN()-COLUMN($X$8),0),"")</f>
        <v/>
      </c>
      <c r="AF220" s="43" t="str">
        <f>IFERROR(VLOOKUP($W220,NTG_RR!$A:$P,8+COLUMN()-COLUMN($X$8),0),"")</f>
        <v/>
      </c>
    </row>
    <row r="221" spans="24:32" x14ac:dyDescent="0.25">
      <c r="X221" s="62" t="str">
        <f>IFERROR(VLOOKUP($W221,NTG_RR!$A:$N,8+COLUMN()-COLUMN($X$8),0),"")</f>
        <v/>
      </c>
      <c r="Y221" s="62" t="str">
        <f>IFERROR(VLOOKUP($W221,NTG_RR!$A:$N,8+COLUMN()-COLUMN($X$8),0),"")</f>
        <v/>
      </c>
      <c r="Z221" s="62" t="str">
        <f>IFERROR(VLOOKUP($W221,NTG_RR!$A:$N,8+COLUMN()-COLUMN($X$8),0),"")</f>
        <v/>
      </c>
      <c r="AA221" s="62" t="str">
        <f>IFERROR(VLOOKUP($W221,NTG_RR!$A:$N,8+COLUMN()-COLUMN($X$8),0),"")</f>
        <v/>
      </c>
      <c r="AB221" s="62" t="str">
        <f>IFERROR(VLOOKUP($W221,NTG_RR!$A:$N,8+COLUMN()-COLUMN($X$8),0),"")</f>
        <v/>
      </c>
      <c r="AC221" s="62" t="str">
        <f>IFERROR(VLOOKUP($W221,NTG_RR!$A:$N,8+COLUMN()-COLUMN($X$8),0),"")</f>
        <v/>
      </c>
      <c r="AD221" s="62" t="str">
        <f>IFERROR(VLOOKUP($W221,NTG_RR!$A:$N,8+COLUMN()-COLUMN($X$8),0),"")</f>
        <v/>
      </c>
      <c r="AF221" s="43" t="str">
        <f>IFERROR(VLOOKUP($W221,NTG_RR!$A:$P,8+COLUMN()-COLUMN($X$8),0),"")</f>
        <v/>
      </c>
    </row>
    <row r="222" spans="24:32" x14ac:dyDescent="0.25">
      <c r="X222" s="62" t="str">
        <f>IFERROR(VLOOKUP($W222,NTG_RR!$A:$N,8+COLUMN()-COLUMN($X$8),0),"")</f>
        <v/>
      </c>
      <c r="Y222" s="62" t="str">
        <f>IFERROR(VLOOKUP($W222,NTG_RR!$A:$N,8+COLUMN()-COLUMN($X$8),0),"")</f>
        <v/>
      </c>
      <c r="Z222" s="62" t="str">
        <f>IFERROR(VLOOKUP($W222,NTG_RR!$A:$N,8+COLUMN()-COLUMN($X$8),0),"")</f>
        <v/>
      </c>
      <c r="AA222" s="62" t="str">
        <f>IFERROR(VLOOKUP($W222,NTG_RR!$A:$N,8+COLUMN()-COLUMN($X$8),0),"")</f>
        <v/>
      </c>
      <c r="AB222" s="62" t="str">
        <f>IFERROR(VLOOKUP($W222,NTG_RR!$A:$N,8+COLUMN()-COLUMN($X$8),0),"")</f>
        <v/>
      </c>
      <c r="AC222" s="62" t="str">
        <f>IFERROR(VLOOKUP($W222,NTG_RR!$A:$N,8+COLUMN()-COLUMN($X$8),0),"")</f>
        <v/>
      </c>
      <c r="AD222" s="62" t="str">
        <f>IFERROR(VLOOKUP($W222,NTG_RR!$A:$N,8+COLUMN()-COLUMN($X$8),0),"")</f>
        <v/>
      </c>
      <c r="AF222" s="43" t="str">
        <f>IFERROR(VLOOKUP($W222,NTG_RR!$A:$P,8+COLUMN()-COLUMN($X$8),0),"")</f>
        <v/>
      </c>
    </row>
    <row r="223" spans="24:32" x14ac:dyDescent="0.25">
      <c r="X223" s="62" t="str">
        <f>IFERROR(VLOOKUP($W223,NTG_RR!$A:$N,8+COLUMN()-COLUMN($X$8),0),"")</f>
        <v/>
      </c>
      <c r="Y223" s="62" t="str">
        <f>IFERROR(VLOOKUP($W223,NTG_RR!$A:$N,8+COLUMN()-COLUMN($X$8),0),"")</f>
        <v/>
      </c>
      <c r="Z223" s="62" t="str">
        <f>IFERROR(VLOOKUP($W223,NTG_RR!$A:$N,8+COLUMN()-COLUMN($X$8),0),"")</f>
        <v/>
      </c>
      <c r="AA223" s="62" t="str">
        <f>IFERROR(VLOOKUP($W223,NTG_RR!$A:$N,8+COLUMN()-COLUMN($X$8),0),"")</f>
        <v/>
      </c>
      <c r="AB223" s="62" t="str">
        <f>IFERROR(VLOOKUP($W223,NTG_RR!$A:$N,8+COLUMN()-COLUMN($X$8),0),"")</f>
        <v/>
      </c>
      <c r="AC223" s="62" t="str">
        <f>IFERROR(VLOOKUP($W223,NTG_RR!$A:$N,8+COLUMN()-COLUMN($X$8),0),"")</f>
        <v/>
      </c>
      <c r="AD223" s="62" t="str">
        <f>IFERROR(VLOOKUP($W223,NTG_RR!$A:$N,8+COLUMN()-COLUMN($X$8),0),"")</f>
        <v/>
      </c>
      <c r="AF223" s="43" t="str">
        <f>IFERROR(VLOOKUP($W223,NTG_RR!$A:$P,8+COLUMN()-COLUMN($X$8),0),"")</f>
        <v/>
      </c>
    </row>
    <row r="224" spans="24:32" x14ac:dyDescent="0.25">
      <c r="X224" s="62" t="str">
        <f>IFERROR(VLOOKUP($W224,NTG_RR!$A:$N,8+COLUMN()-COLUMN($X$8),0),"")</f>
        <v/>
      </c>
      <c r="Y224" s="62" t="str">
        <f>IFERROR(VLOOKUP($W224,NTG_RR!$A:$N,8+COLUMN()-COLUMN($X$8),0),"")</f>
        <v/>
      </c>
      <c r="Z224" s="62" t="str">
        <f>IFERROR(VLOOKUP($W224,NTG_RR!$A:$N,8+COLUMN()-COLUMN($X$8),0),"")</f>
        <v/>
      </c>
      <c r="AA224" s="62" t="str">
        <f>IFERROR(VLOOKUP($W224,NTG_RR!$A:$N,8+COLUMN()-COLUMN($X$8),0),"")</f>
        <v/>
      </c>
      <c r="AB224" s="62" t="str">
        <f>IFERROR(VLOOKUP($W224,NTG_RR!$A:$N,8+COLUMN()-COLUMN($X$8),0),"")</f>
        <v/>
      </c>
      <c r="AC224" s="62" t="str">
        <f>IFERROR(VLOOKUP($W224,NTG_RR!$A:$N,8+COLUMN()-COLUMN($X$8),0),"")</f>
        <v/>
      </c>
      <c r="AD224" s="62" t="str">
        <f>IFERROR(VLOOKUP($W224,NTG_RR!$A:$N,8+COLUMN()-COLUMN($X$8),0),"")</f>
        <v/>
      </c>
      <c r="AF224" s="43" t="str">
        <f>IFERROR(VLOOKUP($W224,NTG_RR!$A:$P,8+COLUMN()-COLUMN($X$8),0),"")</f>
        <v/>
      </c>
    </row>
    <row r="225" spans="24:32" x14ac:dyDescent="0.25">
      <c r="X225" s="62" t="str">
        <f>IFERROR(VLOOKUP($W225,NTG_RR!$A:$N,8+COLUMN()-COLUMN($X$8),0),"")</f>
        <v/>
      </c>
      <c r="Y225" s="62" t="str">
        <f>IFERROR(VLOOKUP($W225,NTG_RR!$A:$N,8+COLUMN()-COLUMN($X$8),0),"")</f>
        <v/>
      </c>
      <c r="Z225" s="62" t="str">
        <f>IFERROR(VLOOKUP($W225,NTG_RR!$A:$N,8+COLUMN()-COLUMN($X$8),0),"")</f>
        <v/>
      </c>
      <c r="AA225" s="62" t="str">
        <f>IFERROR(VLOOKUP($W225,NTG_RR!$A:$N,8+COLUMN()-COLUMN($X$8),0),"")</f>
        <v/>
      </c>
      <c r="AB225" s="62" t="str">
        <f>IFERROR(VLOOKUP($W225,NTG_RR!$A:$N,8+COLUMN()-COLUMN($X$8),0),"")</f>
        <v/>
      </c>
      <c r="AC225" s="62" t="str">
        <f>IFERROR(VLOOKUP($W225,NTG_RR!$A:$N,8+COLUMN()-COLUMN($X$8),0),"")</f>
        <v/>
      </c>
      <c r="AD225" s="62" t="str">
        <f>IFERROR(VLOOKUP($W225,NTG_RR!$A:$N,8+COLUMN()-COLUMN($X$8),0),"")</f>
        <v/>
      </c>
      <c r="AF225" s="43" t="str">
        <f>IFERROR(VLOOKUP($W225,NTG_RR!$A:$P,8+COLUMN()-COLUMN($X$8),0),"")</f>
        <v/>
      </c>
    </row>
    <row r="226" spans="24:32" x14ac:dyDescent="0.25">
      <c r="X226" s="62" t="str">
        <f>IFERROR(VLOOKUP($W226,NTG_RR!$A:$N,8+COLUMN()-COLUMN($X$8),0),"")</f>
        <v/>
      </c>
      <c r="Y226" s="62" t="str">
        <f>IFERROR(VLOOKUP($W226,NTG_RR!$A:$N,8+COLUMN()-COLUMN($X$8),0),"")</f>
        <v/>
      </c>
      <c r="Z226" s="62" t="str">
        <f>IFERROR(VLOOKUP($W226,NTG_RR!$A:$N,8+COLUMN()-COLUMN($X$8),0),"")</f>
        <v/>
      </c>
      <c r="AA226" s="62" t="str">
        <f>IFERROR(VLOOKUP($W226,NTG_RR!$A:$N,8+COLUMN()-COLUMN($X$8),0),"")</f>
        <v/>
      </c>
      <c r="AB226" s="62" t="str">
        <f>IFERROR(VLOOKUP($W226,NTG_RR!$A:$N,8+COLUMN()-COLUMN($X$8),0),"")</f>
        <v/>
      </c>
      <c r="AC226" s="62" t="str">
        <f>IFERROR(VLOOKUP($W226,NTG_RR!$A:$N,8+COLUMN()-COLUMN($X$8),0),"")</f>
        <v/>
      </c>
      <c r="AD226" s="62" t="str">
        <f>IFERROR(VLOOKUP($W226,NTG_RR!$A:$N,8+COLUMN()-COLUMN($X$8),0),"")</f>
        <v/>
      </c>
      <c r="AF226" s="43" t="str">
        <f>IFERROR(VLOOKUP($W226,NTG_RR!$A:$P,8+COLUMN()-COLUMN($X$8),0),"")</f>
        <v/>
      </c>
    </row>
    <row r="227" spans="24:32" x14ac:dyDescent="0.25">
      <c r="X227" s="62" t="str">
        <f>IFERROR(VLOOKUP($W227,NTG_RR!$A:$N,8+COLUMN()-COLUMN($X$8),0),"")</f>
        <v/>
      </c>
      <c r="Y227" s="62" t="str">
        <f>IFERROR(VLOOKUP($W227,NTG_RR!$A:$N,8+COLUMN()-COLUMN($X$8),0),"")</f>
        <v/>
      </c>
      <c r="Z227" s="62" t="str">
        <f>IFERROR(VLOOKUP($W227,NTG_RR!$A:$N,8+COLUMN()-COLUMN($X$8),0),"")</f>
        <v/>
      </c>
      <c r="AA227" s="62" t="str">
        <f>IFERROR(VLOOKUP($W227,NTG_RR!$A:$N,8+COLUMN()-COLUMN($X$8),0),"")</f>
        <v/>
      </c>
      <c r="AB227" s="62" t="str">
        <f>IFERROR(VLOOKUP($W227,NTG_RR!$A:$N,8+COLUMN()-COLUMN($X$8),0),"")</f>
        <v/>
      </c>
      <c r="AC227" s="62" t="str">
        <f>IFERROR(VLOOKUP($W227,NTG_RR!$A:$N,8+COLUMN()-COLUMN($X$8),0),"")</f>
        <v/>
      </c>
      <c r="AD227" s="62" t="str">
        <f>IFERROR(VLOOKUP($W227,NTG_RR!$A:$N,8+COLUMN()-COLUMN($X$8),0),"")</f>
        <v/>
      </c>
      <c r="AF227" s="43" t="str">
        <f>IFERROR(VLOOKUP($W227,NTG_RR!$A:$P,8+COLUMN()-COLUMN($X$8),0),"")</f>
        <v/>
      </c>
    </row>
    <row r="228" spans="24:32" x14ac:dyDescent="0.25">
      <c r="X228" s="62" t="str">
        <f>IFERROR(VLOOKUP($W228,NTG_RR!$A:$N,8+COLUMN()-COLUMN($X$8),0),"")</f>
        <v/>
      </c>
      <c r="Y228" s="62" t="str">
        <f>IFERROR(VLOOKUP($W228,NTG_RR!$A:$N,8+COLUMN()-COLUMN($X$8),0),"")</f>
        <v/>
      </c>
      <c r="Z228" s="62" t="str">
        <f>IFERROR(VLOOKUP($W228,NTG_RR!$A:$N,8+COLUMN()-COLUMN($X$8),0),"")</f>
        <v/>
      </c>
      <c r="AA228" s="62" t="str">
        <f>IFERROR(VLOOKUP($W228,NTG_RR!$A:$N,8+COLUMN()-COLUMN($X$8),0),"")</f>
        <v/>
      </c>
      <c r="AB228" s="62" t="str">
        <f>IFERROR(VLOOKUP($W228,NTG_RR!$A:$N,8+COLUMN()-COLUMN($X$8),0),"")</f>
        <v/>
      </c>
      <c r="AC228" s="62" t="str">
        <f>IFERROR(VLOOKUP($W228,NTG_RR!$A:$N,8+COLUMN()-COLUMN($X$8),0),"")</f>
        <v/>
      </c>
      <c r="AD228" s="62" t="str">
        <f>IFERROR(VLOOKUP($W228,NTG_RR!$A:$N,8+COLUMN()-COLUMN($X$8),0),"")</f>
        <v/>
      </c>
      <c r="AF228" s="43" t="str">
        <f>IFERROR(VLOOKUP($W228,NTG_RR!$A:$P,8+COLUMN()-COLUMN($X$8),0),"")</f>
        <v/>
      </c>
    </row>
    <row r="229" spans="24:32" x14ac:dyDescent="0.25">
      <c r="X229" s="62" t="str">
        <f>IFERROR(VLOOKUP($W229,NTG_RR!$A:$N,8+COLUMN()-COLUMN($X$8),0),"")</f>
        <v/>
      </c>
      <c r="Y229" s="62" t="str">
        <f>IFERROR(VLOOKUP($W229,NTG_RR!$A:$N,8+COLUMN()-COLUMN($X$8),0),"")</f>
        <v/>
      </c>
      <c r="Z229" s="62" t="str">
        <f>IFERROR(VLOOKUP($W229,NTG_RR!$A:$N,8+COLUMN()-COLUMN($X$8),0),"")</f>
        <v/>
      </c>
      <c r="AA229" s="62" t="str">
        <f>IFERROR(VLOOKUP($W229,NTG_RR!$A:$N,8+COLUMN()-COLUMN($X$8),0),"")</f>
        <v/>
      </c>
      <c r="AB229" s="62" t="str">
        <f>IFERROR(VLOOKUP($W229,NTG_RR!$A:$N,8+COLUMN()-COLUMN($X$8),0),"")</f>
        <v/>
      </c>
      <c r="AC229" s="62" t="str">
        <f>IFERROR(VLOOKUP($W229,NTG_RR!$A:$N,8+COLUMN()-COLUMN($X$8),0),"")</f>
        <v/>
      </c>
      <c r="AD229" s="62" t="str">
        <f>IFERROR(VLOOKUP($W229,NTG_RR!$A:$N,8+COLUMN()-COLUMN($X$8),0),"")</f>
        <v/>
      </c>
      <c r="AF229" s="43" t="str">
        <f>IFERROR(VLOOKUP($W229,NTG_RR!$A:$P,8+COLUMN()-COLUMN($X$8),0),"")</f>
        <v/>
      </c>
    </row>
    <row r="230" spans="24:32" x14ac:dyDescent="0.25">
      <c r="X230" s="62" t="str">
        <f>IFERROR(VLOOKUP($W230,NTG_RR!$A:$N,8+COLUMN()-COLUMN($X$8),0),"")</f>
        <v/>
      </c>
      <c r="Y230" s="62" t="str">
        <f>IFERROR(VLOOKUP($W230,NTG_RR!$A:$N,8+COLUMN()-COLUMN($X$8),0),"")</f>
        <v/>
      </c>
      <c r="Z230" s="62" t="str">
        <f>IFERROR(VLOOKUP($W230,NTG_RR!$A:$N,8+COLUMN()-COLUMN($X$8),0),"")</f>
        <v/>
      </c>
      <c r="AA230" s="62" t="str">
        <f>IFERROR(VLOOKUP($W230,NTG_RR!$A:$N,8+COLUMN()-COLUMN($X$8),0),"")</f>
        <v/>
      </c>
      <c r="AB230" s="62" t="str">
        <f>IFERROR(VLOOKUP($W230,NTG_RR!$A:$N,8+COLUMN()-COLUMN($X$8),0),"")</f>
        <v/>
      </c>
      <c r="AC230" s="62" t="str">
        <f>IFERROR(VLOOKUP($W230,NTG_RR!$A:$N,8+COLUMN()-COLUMN($X$8),0),"")</f>
        <v/>
      </c>
      <c r="AD230" s="62" t="str">
        <f>IFERROR(VLOOKUP($W230,NTG_RR!$A:$N,8+COLUMN()-COLUMN($X$8),0),"")</f>
        <v/>
      </c>
      <c r="AF230" s="43" t="str">
        <f>IFERROR(VLOOKUP($W230,NTG_RR!$A:$P,8+COLUMN()-COLUMN($X$8),0),"")</f>
        <v/>
      </c>
    </row>
    <row r="231" spans="24:32" x14ac:dyDescent="0.25">
      <c r="X231" s="62" t="str">
        <f>IFERROR(VLOOKUP($W231,NTG_RR!$A:$N,8+COLUMN()-COLUMN($X$8),0),"")</f>
        <v/>
      </c>
      <c r="Y231" s="62" t="str">
        <f>IFERROR(VLOOKUP($W231,NTG_RR!$A:$N,8+COLUMN()-COLUMN($X$8),0),"")</f>
        <v/>
      </c>
      <c r="Z231" s="62" t="str">
        <f>IFERROR(VLOOKUP($W231,NTG_RR!$A:$N,8+COLUMN()-COLUMN($X$8),0),"")</f>
        <v/>
      </c>
      <c r="AA231" s="62" t="str">
        <f>IFERROR(VLOOKUP($W231,NTG_RR!$A:$N,8+COLUMN()-COLUMN($X$8),0),"")</f>
        <v/>
      </c>
      <c r="AB231" s="62" t="str">
        <f>IFERROR(VLOOKUP($W231,NTG_RR!$A:$N,8+COLUMN()-COLUMN($X$8),0),"")</f>
        <v/>
      </c>
      <c r="AC231" s="62" t="str">
        <f>IFERROR(VLOOKUP($W231,NTG_RR!$A:$N,8+COLUMN()-COLUMN($X$8),0),"")</f>
        <v/>
      </c>
      <c r="AD231" s="62" t="str">
        <f>IFERROR(VLOOKUP($W231,NTG_RR!$A:$N,8+COLUMN()-COLUMN($X$8),0),"")</f>
        <v/>
      </c>
      <c r="AF231" s="43" t="str">
        <f>IFERROR(VLOOKUP($W231,NTG_RR!$A:$P,8+COLUMN()-COLUMN($X$8),0),"")</f>
        <v/>
      </c>
    </row>
    <row r="232" spans="24:32" x14ac:dyDescent="0.25">
      <c r="X232" s="62" t="str">
        <f>IFERROR(VLOOKUP($W232,NTG_RR!$A:$N,8+COLUMN()-COLUMN($X$8),0),"")</f>
        <v/>
      </c>
      <c r="Y232" s="62" t="str">
        <f>IFERROR(VLOOKUP($W232,NTG_RR!$A:$N,8+COLUMN()-COLUMN($X$8),0),"")</f>
        <v/>
      </c>
      <c r="Z232" s="62" t="str">
        <f>IFERROR(VLOOKUP($W232,NTG_RR!$A:$N,8+COLUMN()-COLUMN($X$8),0),"")</f>
        <v/>
      </c>
      <c r="AA232" s="62" t="str">
        <f>IFERROR(VLOOKUP($W232,NTG_RR!$A:$N,8+COLUMN()-COLUMN($X$8),0),"")</f>
        <v/>
      </c>
      <c r="AB232" s="62" t="str">
        <f>IFERROR(VLOOKUP($W232,NTG_RR!$A:$N,8+COLUMN()-COLUMN($X$8),0),"")</f>
        <v/>
      </c>
      <c r="AC232" s="62" t="str">
        <f>IFERROR(VLOOKUP($W232,NTG_RR!$A:$N,8+COLUMN()-COLUMN($X$8),0),"")</f>
        <v/>
      </c>
      <c r="AD232" s="62" t="str">
        <f>IFERROR(VLOOKUP($W232,NTG_RR!$A:$N,8+COLUMN()-COLUMN($X$8),0),"")</f>
        <v/>
      </c>
      <c r="AF232" s="43" t="str">
        <f>IFERROR(VLOOKUP($W232,NTG_RR!$A:$P,8+COLUMN()-COLUMN($X$8),0),"")</f>
        <v/>
      </c>
    </row>
    <row r="233" spans="24:32" x14ac:dyDescent="0.25">
      <c r="X233" s="62" t="str">
        <f>IFERROR(VLOOKUP($W233,NTG_RR!$A:$N,8+COLUMN()-COLUMN($X$8),0),"")</f>
        <v/>
      </c>
      <c r="Y233" s="62" t="str">
        <f>IFERROR(VLOOKUP($W233,NTG_RR!$A:$N,8+COLUMN()-COLUMN($X$8),0),"")</f>
        <v/>
      </c>
      <c r="Z233" s="62" t="str">
        <f>IFERROR(VLOOKUP($W233,NTG_RR!$A:$N,8+COLUMN()-COLUMN($X$8),0),"")</f>
        <v/>
      </c>
      <c r="AA233" s="62" t="str">
        <f>IFERROR(VLOOKUP($W233,NTG_RR!$A:$N,8+COLUMN()-COLUMN($X$8),0),"")</f>
        <v/>
      </c>
      <c r="AB233" s="62" t="str">
        <f>IFERROR(VLOOKUP($W233,NTG_RR!$A:$N,8+COLUMN()-COLUMN($X$8),0),"")</f>
        <v/>
      </c>
      <c r="AC233" s="62" t="str">
        <f>IFERROR(VLOOKUP($W233,NTG_RR!$A:$N,8+COLUMN()-COLUMN($X$8),0),"")</f>
        <v/>
      </c>
      <c r="AD233" s="62" t="str">
        <f>IFERROR(VLOOKUP($W233,NTG_RR!$A:$N,8+COLUMN()-COLUMN($X$8),0),"")</f>
        <v/>
      </c>
      <c r="AF233" s="43" t="str">
        <f>IFERROR(VLOOKUP($W233,NTG_RR!$A:$P,8+COLUMN()-COLUMN($X$8),0),"")</f>
        <v/>
      </c>
    </row>
    <row r="234" spans="24:32" x14ac:dyDescent="0.25">
      <c r="X234" s="62" t="str">
        <f>IFERROR(VLOOKUP($W234,NTG_RR!$A:$N,8+COLUMN()-COLUMN($X$8),0),"")</f>
        <v/>
      </c>
      <c r="Y234" s="62" t="str">
        <f>IFERROR(VLOOKUP($W234,NTG_RR!$A:$N,8+COLUMN()-COLUMN($X$8),0),"")</f>
        <v/>
      </c>
      <c r="Z234" s="62" t="str">
        <f>IFERROR(VLOOKUP($W234,NTG_RR!$A:$N,8+COLUMN()-COLUMN($X$8),0),"")</f>
        <v/>
      </c>
      <c r="AA234" s="62" t="str">
        <f>IFERROR(VLOOKUP($W234,NTG_RR!$A:$N,8+COLUMN()-COLUMN($X$8),0),"")</f>
        <v/>
      </c>
      <c r="AB234" s="62" t="str">
        <f>IFERROR(VLOOKUP($W234,NTG_RR!$A:$N,8+COLUMN()-COLUMN($X$8),0),"")</f>
        <v/>
      </c>
      <c r="AC234" s="62" t="str">
        <f>IFERROR(VLOOKUP($W234,NTG_RR!$A:$N,8+COLUMN()-COLUMN($X$8),0),"")</f>
        <v/>
      </c>
      <c r="AD234" s="62" t="str">
        <f>IFERROR(VLOOKUP($W234,NTG_RR!$A:$N,8+COLUMN()-COLUMN($X$8),0),"")</f>
        <v/>
      </c>
      <c r="AF234" s="43" t="str">
        <f>IFERROR(VLOOKUP($W234,NTG_RR!$A:$P,8+COLUMN()-COLUMN($X$8),0),"")</f>
        <v/>
      </c>
    </row>
    <row r="235" spans="24:32" x14ac:dyDescent="0.25">
      <c r="X235" s="62" t="str">
        <f>IFERROR(VLOOKUP($W235,NTG_RR!$A:$N,8+COLUMN()-COLUMN($X$8),0),"")</f>
        <v/>
      </c>
      <c r="Y235" s="62" t="str">
        <f>IFERROR(VLOOKUP($W235,NTG_RR!$A:$N,8+COLUMN()-COLUMN($X$8),0),"")</f>
        <v/>
      </c>
      <c r="Z235" s="62" t="str">
        <f>IFERROR(VLOOKUP($W235,NTG_RR!$A:$N,8+COLUMN()-COLUMN($X$8),0),"")</f>
        <v/>
      </c>
      <c r="AA235" s="62" t="str">
        <f>IFERROR(VLOOKUP($W235,NTG_RR!$A:$N,8+COLUMN()-COLUMN($X$8),0),"")</f>
        <v/>
      </c>
      <c r="AB235" s="62" t="str">
        <f>IFERROR(VLOOKUP($W235,NTG_RR!$A:$N,8+COLUMN()-COLUMN($X$8),0),"")</f>
        <v/>
      </c>
      <c r="AC235" s="62" t="str">
        <f>IFERROR(VLOOKUP($W235,NTG_RR!$A:$N,8+COLUMN()-COLUMN($X$8),0),"")</f>
        <v/>
      </c>
      <c r="AD235" s="62" t="str">
        <f>IFERROR(VLOOKUP($W235,NTG_RR!$A:$N,8+COLUMN()-COLUMN($X$8),0),"")</f>
        <v/>
      </c>
      <c r="AF235" s="43" t="str">
        <f>IFERROR(VLOOKUP($W235,NTG_RR!$A:$P,8+COLUMN()-COLUMN($X$8),0),"")</f>
        <v/>
      </c>
    </row>
    <row r="236" spans="24:32" x14ac:dyDescent="0.25">
      <c r="X236" s="62" t="str">
        <f>IFERROR(VLOOKUP($W236,NTG_RR!$A:$N,8+COLUMN()-COLUMN($X$8),0),"")</f>
        <v/>
      </c>
      <c r="Y236" s="62" t="str">
        <f>IFERROR(VLOOKUP($W236,NTG_RR!$A:$N,8+COLUMN()-COLUMN($X$8),0),"")</f>
        <v/>
      </c>
      <c r="Z236" s="62" t="str">
        <f>IFERROR(VLOOKUP($W236,NTG_RR!$A:$N,8+COLUMN()-COLUMN($X$8),0),"")</f>
        <v/>
      </c>
      <c r="AA236" s="62" t="str">
        <f>IFERROR(VLOOKUP($W236,NTG_RR!$A:$N,8+COLUMN()-COLUMN($X$8),0),"")</f>
        <v/>
      </c>
      <c r="AB236" s="62" t="str">
        <f>IFERROR(VLOOKUP($W236,NTG_RR!$A:$N,8+COLUMN()-COLUMN($X$8),0),"")</f>
        <v/>
      </c>
      <c r="AC236" s="62" t="str">
        <f>IFERROR(VLOOKUP($W236,NTG_RR!$A:$N,8+COLUMN()-COLUMN($X$8),0),"")</f>
        <v/>
      </c>
      <c r="AD236" s="62" t="str">
        <f>IFERROR(VLOOKUP($W236,NTG_RR!$A:$N,8+COLUMN()-COLUMN($X$8),0),"")</f>
        <v/>
      </c>
      <c r="AF236" s="43" t="str">
        <f>IFERROR(VLOOKUP($W236,NTG_RR!$A:$P,8+COLUMN()-COLUMN($X$8),0),"")</f>
        <v/>
      </c>
    </row>
    <row r="237" spans="24:32" x14ac:dyDescent="0.25">
      <c r="X237" s="62" t="str">
        <f>IFERROR(VLOOKUP($W237,NTG_RR!$A:$N,8+COLUMN()-COLUMN($X$8),0),"")</f>
        <v/>
      </c>
      <c r="Y237" s="62" t="str">
        <f>IFERROR(VLOOKUP($W237,NTG_RR!$A:$N,8+COLUMN()-COLUMN($X$8),0),"")</f>
        <v/>
      </c>
      <c r="Z237" s="62" t="str">
        <f>IFERROR(VLOOKUP($W237,NTG_RR!$A:$N,8+COLUMN()-COLUMN($X$8),0),"")</f>
        <v/>
      </c>
      <c r="AA237" s="62" t="str">
        <f>IFERROR(VLOOKUP($W237,NTG_RR!$A:$N,8+COLUMN()-COLUMN($X$8),0),"")</f>
        <v/>
      </c>
      <c r="AB237" s="62" t="str">
        <f>IFERROR(VLOOKUP($W237,NTG_RR!$A:$N,8+COLUMN()-COLUMN($X$8),0),"")</f>
        <v/>
      </c>
      <c r="AC237" s="62" t="str">
        <f>IFERROR(VLOOKUP($W237,NTG_RR!$A:$N,8+COLUMN()-COLUMN($X$8),0),"")</f>
        <v/>
      </c>
      <c r="AD237" s="62" t="str">
        <f>IFERROR(VLOOKUP($W237,NTG_RR!$A:$N,8+COLUMN()-COLUMN($X$8),0),"")</f>
        <v/>
      </c>
      <c r="AF237" s="43" t="str">
        <f>IFERROR(VLOOKUP($W237,NTG_RR!$A:$P,8+COLUMN()-COLUMN($X$8),0),"")</f>
        <v/>
      </c>
    </row>
    <row r="238" spans="24:32" x14ac:dyDescent="0.25">
      <c r="X238" s="62" t="str">
        <f>IFERROR(VLOOKUP($W238,NTG_RR!$A:$N,8+COLUMN()-COLUMN($X$8),0),"")</f>
        <v/>
      </c>
      <c r="Y238" s="62" t="str">
        <f>IFERROR(VLOOKUP($W238,NTG_RR!$A:$N,8+COLUMN()-COLUMN($X$8),0),"")</f>
        <v/>
      </c>
      <c r="Z238" s="62" t="str">
        <f>IFERROR(VLOOKUP($W238,NTG_RR!$A:$N,8+COLUMN()-COLUMN($X$8),0),"")</f>
        <v/>
      </c>
      <c r="AA238" s="62" t="str">
        <f>IFERROR(VLOOKUP($W238,NTG_RR!$A:$N,8+COLUMN()-COLUMN($X$8),0),"")</f>
        <v/>
      </c>
      <c r="AB238" s="62" t="str">
        <f>IFERROR(VLOOKUP($W238,NTG_RR!$A:$N,8+COLUMN()-COLUMN($X$8),0),"")</f>
        <v/>
      </c>
      <c r="AC238" s="62" t="str">
        <f>IFERROR(VLOOKUP($W238,NTG_RR!$A:$N,8+COLUMN()-COLUMN($X$8),0),"")</f>
        <v/>
      </c>
      <c r="AD238" s="62" t="str">
        <f>IFERROR(VLOOKUP($W238,NTG_RR!$A:$N,8+COLUMN()-COLUMN($X$8),0),"")</f>
        <v/>
      </c>
      <c r="AF238" s="43" t="str">
        <f>IFERROR(VLOOKUP($W238,NTG_RR!$A:$P,8+COLUMN()-COLUMN($X$8),0),"")</f>
        <v/>
      </c>
    </row>
    <row r="239" spans="24:32" x14ac:dyDescent="0.25">
      <c r="X239" s="62" t="str">
        <f>IFERROR(VLOOKUP($W239,NTG_RR!$A:$N,8+COLUMN()-COLUMN($X$8),0),"")</f>
        <v/>
      </c>
      <c r="Y239" s="62" t="str">
        <f>IFERROR(VLOOKUP($W239,NTG_RR!$A:$N,8+COLUMN()-COLUMN($X$8),0),"")</f>
        <v/>
      </c>
      <c r="Z239" s="62" t="str">
        <f>IFERROR(VLOOKUP($W239,NTG_RR!$A:$N,8+COLUMN()-COLUMN($X$8),0),"")</f>
        <v/>
      </c>
      <c r="AA239" s="62" t="str">
        <f>IFERROR(VLOOKUP($W239,NTG_RR!$A:$N,8+COLUMN()-COLUMN($X$8),0),"")</f>
        <v/>
      </c>
      <c r="AB239" s="62" t="str">
        <f>IFERROR(VLOOKUP($W239,NTG_RR!$A:$N,8+COLUMN()-COLUMN($X$8),0),"")</f>
        <v/>
      </c>
      <c r="AC239" s="62" t="str">
        <f>IFERROR(VLOOKUP($W239,NTG_RR!$A:$N,8+COLUMN()-COLUMN($X$8),0),"")</f>
        <v/>
      </c>
      <c r="AD239" s="62" t="str">
        <f>IFERROR(VLOOKUP($W239,NTG_RR!$A:$N,8+COLUMN()-COLUMN($X$8),0),"")</f>
        <v/>
      </c>
      <c r="AF239" s="43" t="str">
        <f>IFERROR(VLOOKUP($W239,NTG_RR!$A:$P,8+COLUMN()-COLUMN($X$8),0),"")</f>
        <v/>
      </c>
    </row>
    <row r="240" spans="24:32" x14ac:dyDescent="0.25">
      <c r="X240" s="62" t="str">
        <f>IFERROR(VLOOKUP($W240,NTG_RR!$A:$N,8+COLUMN()-COLUMN($X$8),0),"")</f>
        <v/>
      </c>
      <c r="Y240" s="62" t="str">
        <f>IFERROR(VLOOKUP($W240,NTG_RR!$A:$N,8+COLUMN()-COLUMN($X$8),0),"")</f>
        <v/>
      </c>
      <c r="Z240" s="62" t="str">
        <f>IFERROR(VLOOKUP($W240,NTG_RR!$A:$N,8+COLUMN()-COLUMN($X$8),0),"")</f>
        <v/>
      </c>
      <c r="AA240" s="62" t="str">
        <f>IFERROR(VLOOKUP($W240,NTG_RR!$A:$N,8+COLUMN()-COLUMN($X$8),0),"")</f>
        <v/>
      </c>
      <c r="AB240" s="62" t="str">
        <f>IFERROR(VLOOKUP($W240,NTG_RR!$A:$N,8+COLUMN()-COLUMN($X$8),0),"")</f>
        <v/>
      </c>
      <c r="AC240" s="62" t="str">
        <f>IFERROR(VLOOKUP($W240,NTG_RR!$A:$N,8+COLUMN()-COLUMN($X$8),0),"")</f>
        <v/>
      </c>
      <c r="AD240" s="62" t="str">
        <f>IFERROR(VLOOKUP($W240,NTG_RR!$A:$N,8+COLUMN()-COLUMN($X$8),0),"")</f>
        <v/>
      </c>
      <c r="AF240" s="43" t="str">
        <f>IFERROR(VLOOKUP($W240,NTG_RR!$A:$P,8+COLUMN()-COLUMN($X$8),0),"")</f>
        <v/>
      </c>
    </row>
    <row r="241" spans="24:32" x14ac:dyDescent="0.25">
      <c r="X241" s="62" t="str">
        <f>IFERROR(VLOOKUP($W241,NTG_RR!$A:$N,8+COLUMN()-COLUMN($X$8),0),"")</f>
        <v/>
      </c>
      <c r="Y241" s="62" t="str">
        <f>IFERROR(VLOOKUP($W241,NTG_RR!$A:$N,8+COLUMN()-COLUMN($X$8),0),"")</f>
        <v/>
      </c>
      <c r="Z241" s="62" t="str">
        <f>IFERROR(VLOOKUP($W241,NTG_RR!$A:$N,8+COLUMN()-COLUMN($X$8),0),"")</f>
        <v/>
      </c>
      <c r="AA241" s="62" t="str">
        <f>IFERROR(VLOOKUP($W241,NTG_RR!$A:$N,8+COLUMN()-COLUMN($X$8),0),"")</f>
        <v/>
      </c>
      <c r="AB241" s="62" t="str">
        <f>IFERROR(VLOOKUP($W241,NTG_RR!$A:$N,8+COLUMN()-COLUMN($X$8),0),"")</f>
        <v/>
      </c>
      <c r="AC241" s="62" t="str">
        <f>IFERROR(VLOOKUP($W241,NTG_RR!$A:$N,8+COLUMN()-COLUMN($X$8),0),"")</f>
        <v/>
      </c>
      <c r="AD241" s="62" t="str">
        <f>IFERROR(VLOOKUP($W241,NTG_RR!$A:$N,8+COLUMN()-COLUMN($X$8),0),"")</f>
        <v/>
      </c>
      <c r="AF241" s="43" t="str">
        <f>IFERROR(VLOOKUP($W241,NTG_RR!$A:$P,8+COLUMN()-COLUMN($X$8),0),"")</f>
        <v/>
      </c>
    </row>
    <row r="242" spans="24:32" x14ac:dyDescent="0.25">
      <c r="X242" s="62" t="str">
        <f>IFERROR(VLOOKUP($W242,NTG_RR!$A:$N,8+COLUMN()-COLUMN($X$8),0),"")</f>
        <v/>
      </c>
      <c r="Y242" s="62" t="str">
        <f>IFERROR(VLOOKUP($W242,NTG_RR!$A:$N,8+COLUMN()-COLUMN($X$8),0),"")</f>
        <v/>
      </c>
      <c r="Z242" s="62" t="str">
        <f>IFERROR(VLOOKUP($W242,NTG_RR!$A:$N,8+COLUMN()-COLUMN($X$8),0),"")</f>
        <v/>
      </c>
      <c r="AA242" s="62" t="str">
        <f>IFERROR(VLOOKUP($W242,NTG_RR!$A:$N,8+COLUMN()-COLUMN($X$8),0),"")</f>
        <v/>
      </c>
      <c r="AB242" s="62" t="str">
        <f>IFERROR(VLOOKUP($W242,NTG_RR!$A:$N,8+COLUMN()-COLUMN($X$8),0),"")</f>
        <v/>
      </c>
      <c r="AC242" s="62" t="str">
        <f>IFERROR(VLOOKUP($W242,NTG_RR!$A:$N,8+COLUMN()-COLUMN($X$8),0),"")</f>
        <v/>
      </c>
      <c r="AD242" s="62" t="str">
        <f>IFERROR(VLOOKUP($W242,NTG_RR!$A:$N,8+COLUMN()-COLUMN($X$8),0),"")</f>
        <v/>
      </c>
      <c r="AF242" s="43" t="str">
        <f>IFERROR(VLOOKUP($W242,NTG_RR!$A:$P,8+COLUMN()-COLUMN($X$8),0),"")</f>
        <v/>
      </c>
    </row>
    <row r="243" spans="24:32" x14ac:dyDescent="0.25">
      <c r="X243" s="62" t="str">
        <f>IFERROR(VLOOKUP($W243,NTG_RR!$A:$N,8+COLUMN()-COLUMN($X$8),0),"")</f>
        <v/>
      </c>
      <c r="Y243" s="62" t="str">
        <f>IFERROR(VLOOKUP($W243,NTG_RR!$A:$N,8+COLUMN()-COLUMN($X$8),0),"")</f>
        <v/>
      </c>
      <c r="Z243" s="62" t="str">
        <f>IFERROR(VLOOKUP($W243,NTG_RR!$A:$N,8+COLUMN()-COLUMN($X$8),0),"")</f>
        <v/>
      </c>
      <c r="AA243" s="62" t="str">
        <f>IFERROR(VLOOKUP($W243,NTG_RR!$A:$N,8+COLUMN()-COLUMN($X$8),0),"")</f>
        <v/>
      </c>
      <c r="AB243" s="62" t="str">
        <f>IFERROR(VLOOKUP($W243,NTG_RR!$A:$N,8+COLUMN()-COLUMN($X$8),0),"")</f>
        <v/>
      </c>
      <c r="AC243" s="62" t="str">
        <f>IFERROR(VLOOKUP($W243,NTG_RR!$A:$N,8+COLUMN()-COLUMN($X$8),0),"")</f>
        <v/>
      </c>
      <c r="AD243" s="62" t="str">
        <f>IFERROR(VLOOKUP($W243,NTG_RR!$A:$N,8+COLUMN()-COLUMN($X$8),0),"")</f>
        <v/>
      </c>
      <c r="AF243" s="43" t="str">
        <f>IFERROR(VLOOKUP($W243,NTG_RR!$A:$P,8+COLUMN()-COLUMN($X$8),0),"")</f>
        <v/>
      </c>
    </row>
    <row r="244" spans="24:32" x14ac:dyDescent="0.25">
      <c r="X244" s="62" t="str">
        <f>IFERROR(VLOOKUP($W244,NTG_RR!$A:$N,8+COLUMN()-COLUMN($X$8),0),"")</f>
        <v/>
      </c>
      <c r="Y244" s="62" t="str">
        <f>IFERROR(VLOOKUP($W244,NTG_RR!$A:$N,8+COLUMN()-COLUMN($X$8),0),"")</f>
        <v/>
      </c>
      <c r="Z244" s="62" t="str">
        <f>IFERROR(VLOOKUP($W244,NTG_RR!$A:$N,8+COLUMN()-COLUMN($X$8),0),"")</f>
        <v/>
      </c>
      <c r="AA244" s="62" t="str">
        <f>IFERROR(VLOOKUP($W244,NTG_RR!$A:$N,8+COLUMN()-COLUMN($X$8),0),"")</f>
        <v/>
      </c>
      <c r="AB244" s="62" t="str">
        <f>IFERROR(VLOOKUP($W244,NTG_RR!$A:$N,8+COLUMN()-COLUMN($X$8),0),"")</f>
        <v/>
      </c>
      <c r="AC244" s="62" t="str">
        <f>IFERROR(VLOOKUP($W244,NTG_RR!$A:$N,8+COLUMN()-COLUMN($X$8),0),"")</f>
        <v/>
      </c>
      <c r="AD244" s="62" t="str">
        <f>IFERROR(VLOOKUP($W244,NTG_RR!$A:$N,8+COLUMN()-COLUMN($X$8),0),"")</f>
        <v/>
      </c>
      <c r="AF244" s="43" t="str">
        <f>IFERROR(VLOOKUP($W244,NTG_RR!$A:$P,8+COLUMN()-COLUMN($X$8),0),"")</f>
        <v/>
      </c>
    </row>
    <row r="245" spans="24:32" x14ac:dyDescent="0.25">
      <c r="X245" s="62" t="str">
        <f>IFERROR(VLOOKUP($W245,NTG_RR!$A:$N,8+COLUMN()-COLUMN($X$8),0),"")</f>
        <v/>
      </c>
      <c r="Y245" s="62" t="str">
        <f>IFERROR(VLOOKUP($W245,NTG_RR!$A:$N,8+COLUMN()-COLUMN($X$8),0),"")</f>
        <v/>
      </c>
      <c r="Z245" s="62" t="str">
        <f>IFERROR(VLOOKUP($W245,NTG_RR!$A:$N,8+COLUMN()-COLUMN($X$8),0),"")</f>
        <v/>
      </c>
      <c r="AA245" s="62" t="str">
        <f>IFERROR(VLOOKUP($W245,NTG_RR!$A:$N,8+COLUMN()-COLUMN($X$8),0),"")</f>
        <v/>
      </c>
      <c r="AB245" s="62" t="str">
        <f>IFERROR(VLOOKUP($W245,NTG_RR!$A:$N,8+COLUMN()-COLUMN($X$8),0),"")</f>
        <v/>
      </c>
      <c r="AC245" s="62" t="str">
        <f>IFERROR(VLOOKUP($W245,NTG_RR!$A:$N,8+COLUMN()-COLUMN($X$8),0),"")</f>
        <v/>
      </c>
      <c r="AD245" s="62" t="str">
        <f>IFERROR(VLOOKUP($W245,NTG_RR!$A:$N,8+COLUMN()-COLUMN($X$8),0),"")</f>
        <v/>
      </c>
      <c r="AF245" s="43" t="str">
        <f>IFERROR(VLOOKUP($W245,NTG_RR!$A:$P,8+COLUMN()-COLUMN($X$8),0),"")</f>
        <v/>
      </c>
    </row>
    <row r="246" spans="24:32" x14ac:dyDescent="0.25">
      <c r="X246" s="62" t="str">
        <f>IFERROR(VLOOKUP($W246,NTG_RR!$A:$N,8+COLUMN()-COLUMN($X$8),0),"")</f>
        <v/>
      </c>
      <c r="Y246" s="62" t="str">
        <f>IFERROR(VLOOKUP($W246,NTG_RR!$A:$N,8+COLUMN()-COLUMN($X$8),0),"")</f>
        <v/>
      </c>
      <c r="Z246" s="62" t="str">
        <f>IFERROR(VLOOKUP($W246,NTG_RR!$A:$N,8+COLUMN()-COLUMN($X$8),0),"")</f>
        <v/>
      </c>
      <c r="AA246" s="62" t="str">
        <f>IFERROR(VLOOKUP($W246,NTG_RR!$A:$N,8+COLUMN()-COLUMN($X$8),0),"")</f>
        <v/>
      </c>
      <c r="AB246" s="62" t="str">
        <f>IFERROR(VLOOKUP($W246,NTG_RR!$A:$N,8+COLUMN()-COLUMN($X$8),0),"")</f>
        <v/>
      </c>
      <c r="AC246" s="62" t="str">
        <f>IFERROR(VLOOKUP($W246,NTG_RR!$A:$N,8+COLUMN()-COLUMN($X$8),0),"")</f>
        <v/>
      </c>
      <c r="AD246" s="62" t="str">
        <f>IFERROR(VLOOKUP($W246,NTG_RR!$A:$N,8+COLUMN()-COLUMN($X$8),0),"")</f>
        <v/>
      </c>
      <c r="AF246" s="43" t="str">
        <f>IFERROR(VLOOKUP($W246,NTG_RR!$A:$P,8+COLUMN()-COLUMN($X$8),0),"")</f>
        <v/>
      </c>
    </row>
    <row r="247" spans="24:32" x14ac:dyDescent="0.25">
      <c r="X247" s="62" t="str">
        <f>IFERROR(VLOOKUP($W247,NTG_RR!$A:$N,8+COLUMN()-COLUMN($X$8),0),"")</f>
        <v/>
      </c>
      <c r="Y247" s="62" t="str">
        <f>IFERROR(VLOOKUP($W247,NTG_RR!$A:$N,8+COLUMN()-COLUMN($X$8),0),"")</f>
        <v/>
      </c>
      <c r="Z247" s="62" t="str">
        <f>IFERROR(VLOOKUP($W247,NTG_RR!$A:$N,8+COLUMN()-COLUMN($X$8),0),"")</f>
        <v/>
      </c>
      <c r="AA247" s="62" t="str">
        <f>IFERROR(VLOOKUP($W247,NTG_RR!$A:$N,8+COLUMN()-COLUMN($X$8),0),"")</f>
        <v/>
      </c>
      <c r="AB247" s="62" t="str">
        <f>IFERROR(VLOOKUP($W247,NTG_RR!$A:$N,8+COLUMN()-COLUMN($X$8),0),"")</f>
        <v/>
      </c>
      <c r="AC247" s="62" t="str">
        <f>IFERROR(VLOOKUP($W247,NTG_RR!$A:$N,8+COLUMN()-COLUMN($X$8),0),"")</f>
        <v/>
      </c>
      <c r="AD247" s="62" t="str">
        <f>IFERROR(VLOOKUP($W247,NTG_RR!$A:$N,8+COLUMN()-COLUMN($X$8),0),"")</f>
        <v/>
      </c>
      <c r="AF247" s="43" t="str">
        <f>IFERROR(VLOOKUP($W247,NTG_RR!$A:$P,8+COLUMN()-COLUMN($X$8),0),"")</f>
        <v/>
      </c>
    </row>
    <row r="248" spans="24:32" x14ac:dyDescent="0.25">
      <c r="X248" s="62" t="str">
        <f>IFERROR(VLOOKUP($W248,NTG_RR!$A:$N,8+COLUMN()-COLUMN($X$8),0),"")</f>
        <v/>
      </c>
      <c r="Y248" s="62" t="str">
        <f>IFERROR(VLOOKUP($W248,NTG_RR!$A:$N,8+COLUMN()-COLUMN($X$8),0),"")</f>
        <v/>
      </c>
      <c r="Z248" s="62" t="str">
        <f>IFERROR(VLOOKUP($W248,NTG_RR!$A:$N,8+COLUMN()-COLUMN($X$8),0),"")</f>
        <v/>
      </c>
      <c r="AA248" s="62" t="str">
        <f>IFERROR(VLOOKUP($W248,NTG_RR!$A:$N,8+COLUMN()-COLUMN($X$8),0),"")</f>
        <v/>
      </c>
      <c r="AB248" s="62" t="str">
        <f>IFERROR(VLOOKUP($W248,NTG_RR!$A:$N,8+COLUMN()-COLUMN($X$8),0),"")</f>
        <v/>
      </c>
      <c r="AC248" s="62" t="str">
        <f>IFERROR(VLOOKUP($W248,NTG_RR!$A:$N,8+COLUMN()-COLUMN($X$8),0),"")</f>
        <v/>
      </c>
      <c r="AD248" s="62" t="str">
        <f>IFERROR(VLOOKUP($W248,NTG_RR!$A:$N,8+COLUMN()-COLUMN($X$8),0),"")</f>
        <v/>
      </c>
      <c r="AF248" s="43" t="str">
        <f>IFERROR(VLOOKUP($W248,NTG_RR!$A:$P,8+COLUMN()-COLUMN($X$8),0),"")</f>
        <v/>
      </c>
    </row>
    <row r="249" spans="24:32" x14ac:dyDescent="0.25">
      <c r="X249" s="62" t="str">
        <f>IFERROR(VLOOKUP($W249,NTG_RR!$A:$N,8+COLUMN()-COLUMN($X$8),0),"")</f>
        <v/>
      </c>
      <c r="Y249" s="62" t="str">
        <f>IFERROR(VLOOKUP($W249,NTG_RR!$A:$N,8+COLUMN()-COLUMN($X$8),0),"")</f>
        <v/>
      </c>
      <c r="Z249" s="62" t="str">
        <f>IFERROR(VLOOKUP($W249,NTG_RR!$A:$N,8+COLUMN()-COLUMN($X$8),0),"")</f>
        <v/>
      </c>
      <c r="AA249" s="62" t="str">
        <f>IFERROR(VLOOKUP($W249,NTG_RR!$A:$N,8+COLUMN()-COLUMN($X$8),0),"")</f>
        <v/>
      </c>
      <c r="AB249" s="62" t="str">
        <f>IFERROR(VLOOKUP($W249,NTG_RR!$A:$N,8+COLUMN()-COLUMN($X$8),0),"")</f>
        <v/>
      </c>
      <c r="AC249" s="62" t="str">
        <f>IFERROR(VLOOKUP($W249,NTG_RR!$A:$N,8+COLUMN()-COLUMN($X$8),0),"")</f>
        <v/>
      </c>
      <c r="AD249" s="62" t="str">
        <f>IFERROR(VLOOKUP($W249,NTG_RR!$A:$N,8+COLUMN()-COLUMN($X$8),0),"")</f>
        <v/>
      </c>
      <c r="AF249" s="43" t="str">
        <f>IFERROR(VLOOKUP($W249,NTG_RR!$A:$P,8+COLUMN()-COLUMN($X$8),0),"")</f>
        <v/>
      </c>
    </row>
    <row r="250" spans="24:32" x14ac:dyDescent="0.25">
      <c r="X250" s="62" t="str">
        <f>IFERROR(VLOOKUP($W250,NTG_RR!$A:$N,8+COLUMN()-COLUMN($X$8),0),"")</f>
        <v/>
      </c>
      <c r="Y250" s="62" t="str">
        <f>IFERROR(VLOOKUP($W250,NTG_RR!$A:$N,8+COLUMN()-COLUMN($X$8),0),"")</f>
        <v/>
      </c>
      <c r="Z250" s="62" t="str">
        <f>IFERROR(VLOOKUP($W250,NTG_RR!$A:$N,8+COLUMN()-COLUMN($X$8),0),"")</f>
        <v/>
      </c>
      <c r="AA250" s="62" t="str">
        <f>IFERROR(VLOOKUP($W250,NTG_RR!$A:$N,8+COLUMN()-COLUMN($X$8),0),"")</f>
        <v/>
      </c>
      <c r="AB250" s="62" t="str">
        <f>IFERROR(VLOOKUP($W250,NTG_RR!$A:$N,8+COLUMN()-COLUMN($X$8),0),"")</f>
        <v/>
      </c>
      <c r="AC250" s="62" t="str">
        <f>IFERROR(VLOOKUP($W250,NTG_RR!$A:$N,8+COLUMN()-COLUMN($X$8),0),"")</f>
        <v/>
      </c>
      <c r="AD250" s="62" t="str">
        <f>IFERROR(VLOOKUP($W250,NTG_RR!$A:$N,8+COLUMN()-COLUMN($X$8),0),"")</f>
        <v/>
      </c>
      <c r="AF250" s="43" t="str">
        <f>IFERROR(VLOOKUP($W250,NTG_RR!$A:$P,8+COLUMN()-COLUMN($X$8),0),"")</f>
        <v/>
      </c>
    </row>
    <row r="251" spans="24:32" x14ac:dyDescent="0.25">
      <c r="X251" s="62" t="str">
        <f>IFERROR(VLOOKUP($W251,NTG_RR!$A:$N,8+COLUMN()-COLUMN($X$8),0),"")</f>
        <v/>
      </c>
      <c r="Y251" s="62" t="str">
        <f>IFERROR(VLOOKUP($W251,NTG_RR!$A:$N,8+COLUMN()-COLUMN($X$8),0),"")</f>
        <v/>
      </c>
      <c r="Z251" s="62" t="str">
        <f>IFERROR(VLOOKUP($W251,NTG_RR!$A:$N,8+COLUMN()-COLUMN($X$8),0),"")</f>
        <v/>
      </c>
      <c r="AA251" s="62" t="str">
        <f>IFERROR(VLOOKUP($W251,NTG_RR!$A:$N,8+COLUMN()-COLUMN($X$8),0),"")</f>
        <v/>
      </c>
      <c r="AB251" s="62" t="str">
        <f>IFERROR(VLOOKUP($W251,NTG_RR!$A:$N,8+COLUMN()-COLUMN($X$8),0),"")</f>
        <v/>
      </c>
      <c r="AC251" s="62" t="str">
        <f>IFERROR(VLOOKUP($W251,NTG_RR!$A:$N,8+COLUMN()-COLUMN($X$8),0),"")</f>
        <v/>
      </c>
      <c r="AD251" s="62" t="str">
        <f>IFERROR(VLOOKUP($W251,NTG_RR!$A:$N,8+COLUMN()-COLUMN($X$8),0),"")</f>
        <v/>
      </c>
      <c r="AF251" s="43" t="str">
        <f>IFERROR(VLOOKUP($W251,NTG_RR!$A:$P,8+COLUMN()-COLUMN($X$8),0),"")</f>
        <v/>
      </c>
    </row>
    <row r="252" spans="24:32" x14ac:dyDescent="0.25">
      <c r="X252" s="62" t="str">
        <f>IFERROR(VLOOKUP($W252,NTG_RR!$A:$N,8+COLUMN()-COLUMN($X$8),0),"")</f>
        <v/>
      </c>
      <c r="Y252" s="62" t="str">
        <f>IFERROR(VLOOKUP($W252,NTG_RR!$A:$N,8+COLUMN()-COLUMN($X$8),0),"")</f>
        <v/>
      </c>
      <c r="Z252" s="62" t="str">
        <f>IFERROR(VLOOKUP($W252,NTG_RR!$A:$N,8+COLUMN()-COLUMN($X$8),0),"")</f>
        <v/>
      </c>
      <c r="AA252" s="62" t="str">
        <f>IFERROR(VLOOKUP($W252,NTG_RR!$A:$N,8+COLUMN()-COLUMN($X$8),0),"")</f>
        <v/>
      </c>
      <c r="AB252" s="62" t="str">
        <f>IFERROR(VLOOKUP($W252,NTG_RR!$A:$N,8+COLUMN()-COLUMN($X$8),0),"")</f>
        <v/>
      </c>
      <c r="AC252" s="62" t="str">
        <f>IFERROR(VLOOKUP($W252,NTG_RR!$A:$N,8+COLUMN()-COLUMN($X$8),0),"")</f>
        <v/>
      </c>
      <c r="AD252" s="62" t="str">
        <f>IFERROR(VLOOKUP($W252,NTG_RR!$A:$N,8+COLUMN()-COLUMN($X$8),0),"")</f>
        <v/>
      </c>
      <c r="AF252" s="43" t="str">
        <f>IFERROR(VLOOKUP($W252,NTG_RR!$A:$P,8+COLUMN()-COLUMN($X$8),0),"")</f>
        <v/>
      </c>
    </row>
    <row r="253" spans="24:32" x14ac:dyDescent="0.25">
      <c r="X253" s="62" t="str">
        <f>IFERROR(VLOOKUP($W253,NTG_RR!$A:$N,8+COLUMN()-COLUMN($X$8),0),"")</f>
        <v/>
      </c>
      <c r="Y253" s="62" t="str">
        <f>IFERROR(VLOOKUP($W253,NTG_RR!$A:$N,8+COLUMN()-COLUMN($X$8),0),"")</f>
        <v/>
      </c>
      <c r="Z253" s="62" t="str">
        <f>IFERROR(VLOOKUP($W253,NTG_RR!$A:$N,8+COLUMN()-COLUMN($X$8),0),"")</f>
        <v/>
      </c>
      <c r="AA253" s="62" t="str">
        <f>IFERROR(VLOOKUP($W253,NTG_RR!$A:$N,8+COLUMN()-COLUMN($X$8),0),"")</f>
        <v/>
      </c>
      <c r="AB253" s="62" t="str">
        <f>IFERROR(VLOOKUP($W253,NTG_RR!$A:$N,8+COLUMN()-COLUMN($X$8),0),"")</f>
        <v/>
      </c>
      <c r="AC253" s="62" t="str">
        <f>IFERROR(VLOOKUP($W253,NTG_RR!$A:$N,8+COLUMN()-COLUMN($X$8),0),"")</f>
        <v/>
      </c>
      <c r="AD253" s="62" t="str">
        <f>IFERROR(VLOOKUP($W253,NTG_RR!$A:$N,8+COLUMN()-COLUMN($X$8),0),"")</f>
        <v/>
      </c>
      <c r="AF253" s="43" t="str">
        <f>IFERROR(VLOOKUP($W253,NTG_RR!$A:$P,8+COLUMN()-COLUMN($X$8),0),"")</f>
        <v/>
      </c>
    </row>
    <row r="254" spans="24:32" x14ac:dyDescent="0.25">
      <c r="X254" s="62" t="str">
        <f>IFERROR(VLOOKUP($W254,NTG_RR!$A:$N,8+COLUMN()-COLUMN($X$8),0),"")</f>
        <v/>
      </c>
      <c r="Y254" s="62" t="str">
        <f>IFERROR(VLOOKUP($W254,NTG_RR!$A:$N,8+COLUMN()-COLUMN($X$8),0),"")</f>
        <v/>
      </c>
      <c r="Z254" s="62" t="str">
        <f>IFERROR(VLOOKUP($W254,NTG_RR!$A:$N,8+COLUMN()-COLUMN($X$8),0),"")</f>
        <v/>
      </c>
      <c r="AA254" s="62" t="str">
        <f>IFERROR(VLOOKUP($W254,NTG_RR!$A:$N,8+COLUMN()-COLUMN($X$8),0),"")</f>
        <v/>
      </c>
      <c r="AB254" s="62" t="str">
        <f>IFERROR(VLOOKUP($W254,NTG_RR!$A:$N,8+COLUMN()-COLUMN($X$8),0),"")</f>
        <v/>
      </c>
      <c r="AC254" s="62" t="str">
        <f>IFERROR(VLOOKUP($W254,NTG_RR!$A:$N,8+COLUMN()-COLUMN($X$8),0),"")</f>
        <v/>
      </c>
      <c r="AD254" s="62" t="str">
        <f>IFERROR(VLOOKUP($W254,NTG_RR!$A:$N,8+COLUMN()-COLUMN($X$8),0),"")</f>
        <v/>
      </c>
      <c r="AF254" s="43" t="str">
        <f>IFERROR(VLOOKUP($W254,NTG_RR!$A:$P,8+COLUMN()-COLUMN($X$8),0),"")</f>
        <v/>
      </c>
    </row>
    <row r="255" spans="24:32" x14ac:dyDescent="0.25">
      <c r="X255" s="62" t="str">
        <f>IFERROR(VLOOKUP($W255,NTG_RR!$A:$N,8+COLUMN()-COLUMN($X$8),0),"")</f>
        <v/>
      </c>
      <c r="Y255" s="62" t="str">
        <f>IFERROR(VLOOKUP($W255,NTG_RR!$A:$N,8+COLUMN()-COLUMN($X$8),0),"")</f>
        <v/>
      </c>
      <c r="Z255" s="62" t="str">
        <f>IFERROR(VLOOKUP($W255,NTG_RR!$A:$N,8+COLUMN()-COLUMN($X$8),0),"")</f>
        <v/>
      </c>
      <c r="AA255" s="62" t="str">
        <f>IFERROR(VLOOKUP($W255,NTG_RR!$A:$N,8+COLUMN()-COLUMN($X$8),0),"")</f>
        <v/>
      </c>
      <c r="AB255" s="62" t="str">
        <f>IFERROR(VLOOKUP($W255,NTG_RR!$A:$N,8+COLUMN()-COLUMN($X$8),0),"")</f>
        <v/>
      </c>
      <c r="AC255" s="62" t="str">
        <f>IFERROR(VLOOKUP($W255,NTG_RR!$A:$N,8+COLUMN()-COLUMN($X$8),0),"")</f>
        <v/>
      </c>
      <c r="AD255" s="62" t="str">
        <f>IFERROR(VLOOKUP($W255,NTG_RR!$A:$N,8+COLUMN()-COLUMN($X$8),0),"")</f>
        <v/>
      </c>
      <c r="AF255" s="43" t="str">
        <f>IFERROR(VLOOKUP($W255,NTG_RR!$A:$P,8+COLUMN()-COLUMN($X$8),0),"")</f>
        <v/>
      </c>
    </row>
    <row r="256" spans="24:32" x14ac:dyDescent="0.25">
      <c r="X256" s="62" t="str">
        <f>IFERROR(VLOOKUP($W256,NTG_RR!$A:$N,8+COLUMN()-COLUMN($X$8),0),"")</f>
        <v/>
      </c>
      <c r="Y256" s="62" t="str">
        <f>IFERROR(VLOOKUP($W256,NTG_RR!$A:$N,8+COLUMN()-COLUMN($X$8),0),"")</f>
        <v/>
      </c>
      <c r="Z256" s="62" t="str">
        <f>IFERROR(VLOOKUP($W256,NTG_RR!$A:$N,8+COLUMN()-COLUMN($X$8),0),"")</f>
        <v/>
      </c>
      <c r="AA256" s="62" t="str">
        <f>IFERROR(VLOOKUP($W256,NTG_RR!$A:$N,8+COLUMN()-COLUMN($X$8),0),"")</f>
        <v/>
      </c>
      <c r="AB256" s="62" t="str">
        <f>IFERROR(VLOOKUP($W256,NTG_RR!$A:$N,8+COLUMN()-COLUMN($X$8),0),"")</f>
        <v/>
      </c>
      <c r="AC256" s="62" t="str">
        <f>IFERROR(VLOOKUP($W256,NTG_RR!$A:$N,8+COLUMN()-COLUMN($X$8),0),"")</f>
        <v/>
      </c>
      <c r="AD256" s="62" t="str">
        <f>IFERROR(VLOOKUP($W256,NTG_RR!$A:$N,8+COLUMN()-COLUMN($X$8),0),"")</f>
        <v/>
      </c>
      <c r="AF256" s="43" t="str">
        <f>IFERROR(VLOOKUP($W256,NTG_RR!$A:$P,8+COLUMN()-COLUMN($X$8),0),"")</f>
        <v/>
      </c>
    </row>
    <row r="257" spans="24:32" x14ac:dyDescent="0.25">
      <c r="X257" s="62" t="str">
        <f>IFERROR(VLOOKUP($W257,NTG_RR!$A:$N,8+COLUMN()-COLUMN($X$8),0),"")</f>
        <v/>
      </c>
      <c r="Y257" s="62" t="str">
        <f>IFERROR(VLOOKUP($W257,NTG_RR!$A:$N,8+COLUMN()-COLUMN($X$8),0),"")</f>
        <v/>
      </c>
      <c r="Z257" s="62" t="str">
        <f>IFERROR(VLOOKUP($W257,NTG_RR!$A:$N,8+COLUMN()-COLUMN($X$8),0),"")</f>
        <v/>
      </c>
      <c r="AA257" s="62" t="str">
        <f>IFERROR(VLOOKUP($W257,NTG_RR!$A:$N,8+COLUMN()-COLUMN($X$8),0),"")</f>
        <v/>
      </c>
      <c r="AB257" s="62" t="str">
        <f>IFERROR(VLOOKUP($W257,NTG_RR!$A:$N,8+COLUMN()-COLUMN($X$8),0),"")</f>
        <v/>
      </c>
      <c r="AC257" s="62" t="str">
        <f>IFERROR(VLOOKUP($W257,NTG_RR!$A:$N,8+COLUMN()-COLUMN($X$8),0),"")</f>
        <v/>
      </c>
      <c r="AD257" s="62" t="str">
        <f>IFERROR(VLOOKUP($W257,NTG_RR!$A:$N,8+COLUMN()-COLUMN($X$8),0),"")</f>
        <v/>
      </c>
      <c r="AF257" s="43" t="str">
        <f>IFERROR(VLOOKUP($W257,NTG_RR!$A:$P,8+COLUMN()-COLUMN($X$8),0),"")</f>
        <v/>
      </c>
    </row>
    <row r="258" spans="24:32" x14ac:dyDescent="0.25">
      <c r="X258" s="62" t="str">
        <f>IFERROR(VLOOKUP($W258,NTG_RR!$A:$N,8+COLUMN()-COLUMN($X$8),0),"")</f>
        <v/>
      </c>
      <c r="Y258" s="62" t="str">
        <f>IFERROR(VLOOKUP($W258,NTG_RR!$A:$N,8+COLUMN()-COLUMN($X$8),0),"")</f>
        <v/>
      </c>
      <c r="Z258" s="62" t="str">
        <f>IFERROR(VLOOKUP($W258,NTG_RR!$A:$N,8+COLUMN()-COLUMN($X$8),0),"")</f>
        <v/>
      </c>
      <c r="AA258" s="62" t="str">
        <f>IFERROR(VLOOKUP($W258,NTG_RR!$A:$N,8+COLUMN()-COLUMN($X$8),0),"")</f>
        <v/>
      </c>
      <c r="AB258" s="62" t="str">
        <f>IFERROR(VLOOKUP($W258,NTG_RR!$A:$N,8+COLUMN()-COLUMN($X$8),0),"")</f>
        <v/>
      </c>
      <c r="AC258" s="62" t="str">
        <f>IFERROR(VLOOKUP($W258,NTG_RR!$A:$N,8+COLUMN()-COLUMN($X$8),0),"")</f>
        <v/>
      </c>
      <c r="AD258" s="62" t="str">
        <f>IFERROR(VLOOKUP($W258,NTG_RR!$A:$N,8+COLUMN()-COLUMN($X$8),0),"")</f>
        <v/>
      </c>
      <c r="AF258" s="43" t="str">
        <f>IFERROR(VLOOKUP($W258,NTG_RR!$A:$P,8+COLUMN()-COLUMN($X$8),0),"")</f>
        <v/>
      </c>
    </row>
    <row r="259" spans="24:32" x14ac:dyDescent="0.25">
      <c r="X259" s="62" t="str">
        <f>IFERROR(VLOOKUP($W259,NTG_RR!$A:$N,8+COLUMN()-COLUMN($X$8),0),"")</f>
        <v/>
      </c>
      <c r="Y259" s="62" t="str">
        <f>IFERROR(VLOOKUP($W259,NTG_RR!$A:$N,8+COLUMN()-COLUMN($X$8),0),"")</f>
        <v/>
      </c>
      <c r="Z259" s="62" t="str">
        <f>IFERROR(VLOOKUP($W259,NTG_RR!$A:$N,8+COLUMN()-COLUMN($X$8),0),"")</f>
        <v/>
      </c>
      <c r="AA259" s="62" t="str">
        <f>IFERROR(VLOOKUP($W259,NTG_RR!$A:$N,8+COLUMN()-COLUMN($X$8),0),"")</f>
        <v/>
      </c>
      <c r="AB259" s="62" t="str">
        <f>IFERROR(VLOOKUP($W259,NTG_RR!$A:$N,8+COLUMN()-COLUMN($X$8),0),"")</f>
        <v/>
      </c>
      <c r="AC259" s="62" t="str">
        <f>IFERROR(VLOOKUP($W259,NTG_RR!$A:$N,8+COLUMN()-COLUMN($X$8),0),"")</f>
        <v/>
      </c>
      <c r="AD259" s="62" t="str">
        <f>IFERROR(VLOOKUP($W259,NTG_RR!$A:$N,8+COLUMN()-COLUMN($X$8),0),"")</f>
        <v/>
      </c>
      <c r="AF259" s="43" t="str">
        <f>IFERROR(VLOOKUP($W259,NTG_RR!$A:$P,8+COLUMN()-COLUMN($X$8),0),"")</f>
        <v/>
      </c>
    </row>
    <row r="260" spans="24:32" x14ac:dyDescent="0.25">
      <c r="X260" s="62" t="str">
        <f>IFERROR(VLOOKUP($W260,NTG_RR!$A:$N,8+COLUMN()-COLUMN($X$8),0),"")</f>
        <v/>
      </c>
      <c r="Y260" s="62" t="str">
        <f>IFERROR(VLOOKUP($W260,NTG_RR!$A:$N,8+COLUMN()-COLUMN($X$8),0),"")</f>
        <v/>
      </c>
      <c r="Z260" s="62" t="str">
        <f>IFERROR(VLOOKUP($W260,NTG_RR!$A:$N,8+COLUMN()-COLUMN($X$8),0),"")</f>
        <v/>
      </c>
      <c r="AA260" s="62" t="str">
        <f>IFERROR(VLOOKUP($W260,NTG_RR!$A:$N,8+COLUMN()-COLUMN($X$8),0),"")</f>
        <v/>
      </c>
      <c r="AB260" s="62" t="str">
        <f>IFERROR(VLOOKUP($W260,NTG_RR!$A:$N,8+COLUMN()-COLUMN($X$8),0),"")</f>
        <v/>
      </c>
      <c r="AC260" s="62" t="str">
        <f>IFERROR(VLOOKUP($W260,NTG_RR!$A:$N,8+COLUMN()-COLUMN($X$8),0),"")</f>
        <v/>
      </c>
      <c r="AD260" s="62" t="str">
        <f>IFERROR(VLOOKUP($W260,NTG_RR!$A:$N,8+COLUMN()-COLUMN($X$8),0),"")</f>
        <v/>
      </c>
      <c r="AF260" s="43" t="str">
        <f>IFERROR(VLOOKUP($W260,NTG_RR!$A:$P,8+COLUMN()-COLUMN($X$8),0),"")</f>
        <v/>
      </c>
    </row>
    <row r="261" spans="24:32" x14ac:dyDescent="0.25">
      <c r="X261" s="62" t="str">
        <f>IFERROR(VLOOKUP($W261,NTG_RR!$A:$N,8+COLUMN()-COLUMN($X$8),0),"")</f>
        <v/>
      </c>
      <c r="Y261" s="62" t="str">
        <f>IFERROR(VLOOKUP($W261,NTG_RR!$A:$N,8+COLUMN()-COLUMN($X$8),0),"")</f>
        <v/>
      </c>
      <c r="Z261" s="62" t="str">
        <f>IFERROR(VLOOKUP($W261,NTG_RR!$A:$N,8+COLUMN()-COLUMN($X$8),0),"")</f>
        <v/>
      </c>
      <c r="AA261" s="62" t="str">
        <f>IFERROR(VLOOKUP($W261,NTG_RR!$A:$N,8+COLUMN()-COLUMN($X$8),0),"")</f>
        <v/>
      </c>
      <c r="AB261" s="62" t="str">
        <f>IFERROR(VLOOKUP($W261,NTG_RR!$A:$N,8+COLUMN()-COLUMN($X$8),0),"")</f>
        <v/>
      </c>
      <c r="AC261" s="62" t="str">
        <f>IFERROR(VLOOKUP($W261,NTG_RR!$A:$N,8+COLUMN()-COLUMN($X$8),0),"")</f>
        <v/>
      </c>
      <c r="AD261" s="62" t="str">
        <f>IFERROR(VLOOKUP($W261,NTG_RR!$A:$N,8+COLUMN()-COLUMN($X$8),0),"")</f>
        <v/>
      </c>
      <c r="AF261" s="43" t="str">
        <f>IFERROR(VLOOKUP($W261,NTG_RR!$A:$P,8+COLUMN()-COLUMN($X$8),0),"")</f>
        <v/>
      </c>
    </row>
    <row r="262" spans="24:32" x14ac:dyDescent="0.25">
      <c r="X262" s="62" t="str">
        <f>IFERROR(VLOOKUP($W262,NTG_RR!$A:$N,8+COLUMN()-COLUMN($X$8),0),"")</f>
        <v/>
      </c>
      <c r="Y262" s="62" t="str">
        <f>IFERROR(VLOOKUP($W262,NTG_RR!$A:$N,8+COLUMN()-COLUMN($X$8),0),"")</f>
        <v/>
      </c>
      <c r="Z262" s="62" t="str">
        <f>IFERROR(VLOOKUP($W262,NTG_RR!$A:$N,8+COLUMN()-COLUMN($X$8),0),"")</f>
        <v/>
      </c>
      <c r="AA262" s="62" t="str">
        <f>IFERROR(VLOOKUP($W262,NTG_RR!$A:$N,8+COLUMN()-COLUMN($X$8),0),"")</f>
        <v/>
      </c>
      <c r="AB262" s="62" t="str">
        <f>IFERROR(VLOOKUP($W262,NTG_RR!$A:$N,8+COLUMN()-COLUMN($X$8),0),"")</f>
        <v/>
      </c>
      <c r="AC262" s="62" t="str">
        <f>IFERROR(VLOOKUP($W262,NTG_RR!$A:$N,8+COLUMN()-COLUMN($X$8),0),"")</f>
        <v/>
      </c>
      <c r="AD262" s="62" t="str">
        <f>IFERROR(VLOOKUP($W262,NTG_RR!$A:$N,8+COLUMN()-COLUMN($X$8),0),"")</f>
        <v/>
      </c>
      <c r="AF262" s="43" t="str">
        <f>IFERROR(VLOOKUP($W262,NTG_RR!$A:$P,8+COLUMN()-COLUMN($X$8),0),"")</f>
        <v/>
      </c>
    </row>
    <row r="263" spans="24:32" x14ac:dyDescent="0.25">
      <c r="X263" s="62" t="str">
        <f>IFERROR(VLOOKUP($W263,NTG_RR!$A:$N,8+COLUMN()-COLUMN($X$8),0),"")</f>
        <v/>
      </c>
      <c r="Y263" s="62" t="str">
        <f>IFERROR(VLOOKUP($W263,NTG_RR!$A:$N,8+COLUMN()-COLUMN($X$8),0),"")</f>
        <v/>
      </c>
      <c r="Z263" s="62" t="str">
        <f>IFERROR(VLOOKUP($W263,NTG_RR!$A:$N,8+COLUMN()-COLUMN($X$8),0),"")</f>
        <v/>
      </c>
      <c r="AA263" s="62" t="str">
        <f>IFERROR(VLOOKUP($W263,NTG_RR!$A:$N,8+COLUMN()-COLUMN($X$8),0),"")</f>
        <v/>
      </c>
      <c r="AB263" s="62" t="str">
        <f>IFERROR(VLOOKUP($W263,NTG_RR!$A:$N,8+COLUMN()-COLUMN($X$8),0),"")</f>
        <v/>
      </c>
      <c r="AC263" s="62" t="str">
        <f>IFERROR(VLOOKUP($W263,NTG_RR!$A:$N,8+COLUMN()-COLUMN($X$8),0),"")</f>
        <v/>
      </c>
      <c r="AD263" s="62" t="str">
        <f>IFERROR(VLOOKUP($W263,NTG_RR!$A:$N,8+COLUMN()-COLUMN($X$8),0),"")</f>
        <v/>
      </c>
      <c r="AF263" s="43" t="str">
        <f>IFERROR(VLOOKUP($W263,NTG_RR!$A:$P,8+COLUMN()-COLUMN($X$8),0),"")</f>
        <v/>
      </c>
    </row>
    <row r="264" spans="24:32" x14ac:dyDescent="0.25">
      <c r="X264" s="62" t="str">
        <f>IFERROR(VLOOKUP($W264,NTG_RR!$A:$N,8+COLUMN()-COLUMN($X$8),0),"")</f>
        <v/>
      </c>
      <c r="Y264" s="62" t="str">
        <f>IFERROR(VLOOKUP($W264,NTG_RR!$A:$N,8+COLUMN()-COLUMN($X$8),0),"")</f>
        <v/>
      </c>
      <c r="Z264" s="62" t="str">
        <f>IFERROR(VLOOKUP($W264,NTG_RR!$A:$N,8+COLUMN()-COLUMN($X$8),0),"")</f>
        <v/>
      </c>
      <c r="AA264" s="62" t="str">
        <f>IFERROR(VLOOKUP($W264,NTG_RR!$A:$N,8+COLUMN()-COLUMN($X$8),0),"")</f>
        <v/>
      </c>
      <c r="AB264" s="62" t="str">
        <f>IFERROR(VLOOKUP($W264,NTG_RR!$A:$N,8+COLUMN()-COLUMN($X$8),0),"")</f>
        <v/>
      </c>
      <c r="AC264" s="62" t="str">
        <f>IFERROR(VLOOKUP($W264,NTG_RR!$A:$N,8+COLUMN()-COLUMN($X$8),0),"")</f>
        <v/>
      </c>
      <c r="AD264" s="62" t="str">
        <f>IFERROR(VLOOKUP($W264,NTG_RR!$A:$N,8+COLUMN()-COLUMN($X$8),0),"")</f>
        <v/>
      </c>
      <c r="AF264" s="43" t="str">
        <f>IFERROR(VLOOKUP($W264,NTG_RR!$A:$P,8+COLUMN()-COLUMN($X$8),0),"")</f>
        <v/>
      </c>
    </row>
    <row r="265" spans="24:32" x14ac:dyDescent="0.25">
      <c r="X265" s="62" t="str">
        <f>IFERROR(VLOOKUP($W265,NTG_RR!$A:$N,8+COLUMN()-COLUMN($X$8),0),"")</f>
        <v/>
      </c>
      <c r="Y265" s="62" t="str">
        <f>IFERROR(VLOOKUP($W265,NTG_RR!$A:$N,8+COLUMN()-COLUMN($X$8),0),"")</f>
        <v/>
      </c>
      <c r="Z265" s="62" t="str">
        <f>IFERROR(VLOOKUP($W265,NTG_RR!$A:$N,8+COLUMN()-COLUMN($X$8),0),"")</f>
        <v/>
      </c>
      <c r="AA265" s="62" t="str">
        <f>IFERROR(VLOOKUP($W265,NTG_RR!$A:$N,8+COLUMN()-COLUMN($X$8),0),"")</f>
        <v/>
      </c>
      <c r="AB265" s="62" t="str">
        <f>IFERROR(VLOOKUP($W265,NTG_RR!$A:$N,8+COLUMN()-COLUMN($X$8),0),"")</f>
        <v/>
      </c>
      <c r="AC265" s="62" t="str">
        <f>IFERROR(VLOOKUP($W265,NTG_RR!$A:$N,8+COLUMN()-COLUMN($X$8),0),"")</f>
        <v/>
      </c>
      <c r="AD265" s="62" t="str">
        <f>IFERROR(VLOOKUP($W265,NTG_RR!$A:$N,8+COLUMN()-COLUMN($X$8),0),"")</f>
        <v/>
      </c>
      <c r="AF265" s="43" t="str">
        <f>IFERROR(VLOOKUP($W265,NTG_RR!$A:$P,8+COLUMN()-COLUMN($X$8),0),"")</f>
        <v/>
      </c>
    </row>
    <row r="266" spans="24:32" x14ac:dyDescent="0.25">
      <c r="X266" s="62" t="str">
        <f>IFERROR(VLOOKUP($W266,NTG_RR!$A:$N,8+COLUMN()-COLUMN($X$8),0),"")</f>
        <v/>
      </c>
      <c r="Y266" s="62" t="str">
        <f>IFERROR(VLOOKUP($W266,NTG_RR!$A:$N,8+COLUMN()-COLUMN($X$8),0),"")</f>
        <v/>
      </c>
      <c r="Z266" s="62" t="str">
        <f>IFERROR(VLOOKUP($W266,NTG_RR!$A:$N,8+COLUMN()-COLUMN($X$8),0),"")</f>
        <v/>
      </c>
      <c r="AA266" s="62" t="str">
        <f>IFERROR(VLOOKUP($W266,NTG_RR!$A:$N,8+COLUMN()-COLUMN($X$8),0),"")</f>
        <v/>
      </c>
      <c r="AB266" s="62" t="str">
        <f>IFERROR(VLOOKUP($W266,NTG_RR!$A:$N,8+COLUMN()-COLUMN($X$8),0),"")</f>
        <v/>
      </c>
      <c r="AC266" s="62" t="str">
        <f>IFERROR(VLOOKUP($W266,NTG_RR!$A:$N,8+COLUMN()-COLUMN($X$8),0),"")</f>
        <v/>
      </c>
      <c r="AD266" s="62" t="str">
        <f>IFERROR(VLOOKUP($W266,NTG_RR!$A:$N,8+COLUMN()-COLUMN($X$8),0),"")</f>
        <v/>
      </c>
      <c r="AF266" s="43" t="str">
        <f>IFERROR(VLOOKUP($W266,NTG_RR!$A:$P,8+COLUMN()-COLUMN($X$8),0),"")</f>
        <v/>
      </c>
    </row>
    <row r="267" spans="24:32" x14ac:dyDescent="0.25">
      <c r="X267" s="62" t="str">
        <f>IFERROR(VLOOKUP($W267,NTG_RR!$A:$N,8+COLUMN()-COLUMN($X$8),0),"")</f>
        <v/>
      </c>
      <c r="Y267" s="62" t="str">
        <f>IFERROR(VLOOKUP($W267,NTG_RR!$A:$N,8+COLUMN()-COLUMN($X$8),0),"")</f>
        <v/>
      </c>
      <c r="Z267" s="62" t="str">
        <f>IFERROR(VLOOKUP($W267,NTG_RR!$A:$N,8+COLUMN()-COLUMN($X$8),0),"")</f>
        <v/>
      </c>
      <c r="AA267" s="62" t="str">
        <f>IFERROR(VLOOKUP($W267,NTG_RR!$A:$N,8+COLUMN()-COLUMN($X$8),0),"")</f>
        <v/>
      </c>
      <c r="AB267" s="62" t="str">
        <f>IFERROR(VLOOKUP($W267,NTG_RR!$A:$N,8+COLUMN()-COLUMN($X$8),0),"")</f>
        <v/>
      </c>
      <c r="AC267" s="62" t="str">
        <f>IFERROR(VLOOKUP($W267,NTG_RR!$A:$N,8+COLUMN()-COLUMN($X$8),0),"")</f>
        <v/>
      </c>
      <c r="AD267" s="62" t="str">
        <f>IFERROR(VLOOKUP($W267,NTG_RR!$A:$N,8+COLUMN()-COLUMN($X$8),0),"")</f>
        <v/>
      </c>
      <c r="AF267" s="43" t="str">
        <f>IFERROR(VLOOKUP($W267,NTG_RR!$A:$P,8+COLUMN()-COLUMN($X$8),0),"")</f>
        <v/>
      </c>
    </row>
    <row r="268" spans="24:32" x14ac:dyDescent="0.25">
      <c r="X268" s="62" t="str">
        <f>IFERROR(VLOOKUP($W268,NTG_RR!$A:$N,8+COLUMN()-COLUMN($X$8),0),"")</f>
        <v/>
      </c>
      <c r="Y268" s="62" t="str">
        <f>IFERROR(VLOOKUP($W268,NTG_RR!$A:$N,8+COLUMN()-COLUMN($X$8),0),"")</f>
        <v/>
      </c>
      <c r="Z268" s="62" t="str">
        <f>IFERROR(VLOOKUP($W268,NTG_RR!$A:$N,8+COLUMN()-COLUMN($X$8),0),"")</f>
        <v/>
      </c>
      <c r="AA268" s="62" t="str">
        <f>IFERROR(VLOOKUP($W268,NTG_RR!$A:$N,8+COLUMN()-COLUMN($X$8),0),"")</f>
        <v/>
      </c>
      <c r="AB268" s="62" t="str">
        <f>IFERROR(VLOOKUP($W268,NTG_RR!$A:$N,8+COLUMN()-COLUMN($X$8),0),"")</f>
        <v/>
      </c>
      <c r="AC268" s="62" t="str">
        <f>IFERROR(VLOOKUP($W268,NTG_RR!$A:$N,8+COLUMN()-COLUMN($X$8),0),"")</f>
        <v/>
      </c>
      <c r="AD268" s="62" t="str">
        <f>IFERROR(VLOOKUP($W268,NTG_RR!$A:$N,8+COLUMN()-COLUMN($X$8),0),"")</f>
        <v/>
      </c>
      <c r="AF268" s="43" t="str">
        <f>IFERROR(VLOOKUP($W268,NTG_RR!$A:$P,8+COLUMN()-COLUMN($X$8),0),"")</f>
        <v/>
      </c>
    </row>
    <row r="269" spans="24:32" x14ac:dyDescent="0.25">
      <c r="X269" s="62" t="str">
        <f>IFERROR(VLOOKUP($W269,NTG_RR!$A:$N,8+COLUMN()-COLUMN($X$8),0),"")</f>
        <v/>
      </c>
      <c r="Y269" s="62" t="str">
        <f>IFERROR(VLOOKUP($W269,NTG_RR!$A:$N,8+COLUMN()-COLUMN($X$8),0),"")</f>
        <v/>
      </c>
      <c r="Z269" s="62" t="str">
        <f>IFERROR(VLOOKUP($W269,NTG_RR!$A:$N,8+COLUMN()-COLUMN($X$8),0),"")</f>
        <v/>
      </c>
      <c r="AA269" s="62" t="str">
        <f>IFERROR(VLOOKUP($W269,NTG_RR!$A:$N,8+COLUMN()-COLUMN($X$8),0),"")</f>
        <v/>
      </c>
      <c r="AB269" s="62" t="str">
        <f>IFERROR(VLOOKUP($W269,NTG_RR!$A:$N,8+COLUMN()-COLUMN($X$8),0),"")</f>
        <v/>
      </c>
      <c r="AC269" s="62" t="str">
        <f>IFERROR(VLOOKUP($W269,NTG_RR!$A:$N,8+COLUMN()-COLUMN($X$8),0),"")</f>
        <v/>
      </c>
      <c r="AD269" s="62" t="str">
        <f>IFERROR(VLOOKUP($W269,NTG_RR!$A:$N,8+COLUMN()-COLUMN($X$8),0),"")</f>
        <v/>
      </c>
      <c r="AF269" s="43" t="str">
        <f>IFERROR(VLOOKUP($W269,NTG_RR!$A:$P,8+COLUMN()-COLUMN($X$8),0),"")</f>
        <v/>
      </c>
    </row>
    <row r="270" spans="24:32" x14ac:dyDescent="0.25">
      <c r="X270" s="62" t="str">
        <f>IFERROR(VLOOKUP($W270,NTG_RR!$A:$N,8+COLUMN()-COLUMN($X$8),0),"")</f>
        <v/>
      </c>
      <c r="Y270" s="62" t="str">
        <f>IFERROR(VLOOKUP($W270,NTG_RR!$A:$N,8+COLUMN()-COLUMN($X$8),0),"")</f>
        <v/>
      </c>
      <c r="Z270" s="62" t="str">
        <f>IFERROR(VLOOKUP($W270,NTG_RR!$A:$N,8+COLUMN()-COLUMN($X$8),0),"")</f>
        <v/>
      </c>
      <c r="AA270" s="62" t="str">
        <f>IFERROR(VLOOKUP($W270,NTG_RR!$A:$N,8+COLUMN()-COLUMN($X$8),0),"")</f>
        <v/>
      </c>
      <c r="AB270" s="62" t="str">
        <f>IFERROR(VLOOKUP($W270,NTG_RR!$A:$N,8+COLUMN()-COLUMN($X$8),0),"")</f>
        <v/>
      </c>
      <c r="AC270" s="62" t="str">
        <f>IFERROR(VLOOKUP($W270,NTG_RR!$A:$N,8+COLUMN()-COLUMN($X$8),0),"")</f>
        <v/>
      </c>
      <c r="AD270" s="62" t="str">
        <f>IFERROR(VLOOKUP($W270,NTG_RR!$A:$N,8+COLUMN()-COLUMN($X$8),0),"")</f>
        <v/>
      </c>
      <c r="AF270" s="43" t="str">
        <f>IFERROR(VLOOKUP($W270,NTG_RR!$A:$P,8+COLUMN()-COLUMN($X$8),0),"")</f>
        <v/>
      </c>
    </row>
    <row r="271" spans="24:32" x14ac:dyDescent="0.25">
      <c r="X271" s="62" t="str">
        <f>IFERROR(VLOOKUP($W271,NTG_RR!$A:$N,8+COLUMN()-COLUMN($X$8),0),"")</f>
        <v/>
      </c>
      <c r="Y271" s="62" t="str">
        <f>IFERROR(VLOOKUP($W271,NTG_RR!$A:$N,8+COLUMN()-COLUMN($X$8),0),"")</f>
        <v/>
      </c>
      <c r="Z271" s="62" t="str">
        <f>IFERROR(VLOOKUP($W271,NTG_RR!$A:$N,8+COLUMN()-COLUMN($X$8),0),"")</f>
        <v/>
      </c>
      <c r="AA271" s="62" t="str">
        <f>IFERROR(VLOOKUP($W271,NTG_RR!$A:$N,8+COLUMN()-COLUMN($X$8),0),"")</f>
        <v/>
      </c>
      <c r="AB271" s="62" t="str">
        <f>IFERROR(VLOOKUP($W271,NTG_RR!$A:$N,8+COLUMN()-COLUMN($X$8),0),"")</f>
        <v/>
      </c>
      <c r="AC271" s="62" t="str">
        <f>IFERROR(VLOOKUP($W271,NTG_RR!$A:$N,8+COLUMN()-COLUMN($X$8),0),"")</f>
        <v/>
      </c>
      <c r="AD271" s="62" t="str">
        <f>IFERROR(VLOOKUP($W271,NTG_RR!$A:$N,8+COLUMN()-COLUMN($X$8),0),"")</f>
        <v/>
      </c>
      <c r="AF271" s="43" t="str">
        <f>IFERROR(VLOOKUP($W271,NTG_RR!$A:$P,8+COLUMN()-COLUMN($X$8),0),"")</f>
        <v/>
      </c>
    </row>
    <row r="272" spans="24:32" x14ac:dyDescent="0.25">
      <c r="X272" s="62" t="str">
        <f>IFERROR(VLOOKUP($W272,NTG_RR!$A:$N,8+COLUMN()-COLUMN($X$8),0),"")</f>
        <v/>
      </c>
      <c r="Y272" s="62" t="str">
        <f>IFERROR(VLOOKUP($W272,NTG_RR!$A:$N,8+COLUMN()-COLUMN($X$8),0),"")</f>
        <v/>
      </c>
      <c r="Z272" s="62" t="str">
        <f>IFERROR(VLOOKUP($W272,NTG_RR!$A:$N,8+COLUMN()-COLUMN($X$8),0),"")</f>
        <v/>
      </c>
      <c r="AA272" s="62" t="str">
        <f>IFERROR(VLOOKUP($W272,NTG_RR!$A:$N,8+COLUMN()-COLUMN($X$8),0),"")</f>
        <v/>
      </c>
      <c r="AB272" s="62" t="str">
        <f>IFERROR(VLOOKUP($W272,NTG_RR!$A:$N,8+COLUMN()-COLUMN($X$8),0),"")</f>
        <v/>
      </c>
      <c r="AC272" s="62" t="str">
        <f>IFERROR(VLOOKUP($W272,NTG_RR!$A:$N,8+COLUMN()-COLUMN($X$8),0),"")</f>
        <v/>
      </c>
      <c r="AD272" s="62" t="str">
        <f>IFERROR(VLOOKUP($W272,NTG_RR!$A:$N,8+COLUMN()-COLUMN($X$8),0),"")</f>
        <v/>
      </c>
      <c r="AF272" s="43" t="str">
        <f>IFERROR(VLOOKUP($W272,NTG_RR!$A:$P,8+COLUMN()-COLUMN($X$8),0),"")</f>
        <v/>
      </c>
    </row>
    <row r="273" spans="24:32" x14ac:dyDescent="0.25">
      <c r="X273" s="62" t="str">
        <f>IFERROR(VLOOKUP($W273,NTG_RR!$A:$N,8+COLUMN()-COLUMN($X$8),0),"")</f>
        <v/>
      </c>
      <c r="Y273" s="62" t="str">
        <f>IFERROR(VLOOKUP($W273,NTG_RR!$A:$N,8+COLUMN()-COLUMN($X$8),0),"")</f>
        <v/>
      </c>
      <c r="Z273" s="62" t="str">
        <f>IFERROR(VLOOKUP($W273,NTG_RR!$A:$N,8+COLUMN()-COLUMN($X$8),0),"")</f>
        <v/>
      </c>
      <c r="AA273" s="62" t="str">
        <f>IFERROR(VLOOKUP($W273,NTG_RR!$A:$N,8+COLUMN()-COLUMN($X$8),0),"")</f>
        <v/>
      </c>
      <c r="AB273" s="62" t="str">
        <f>IFERROR(VLOOKUP($W273,NTG_RR!$A:$N,8+COLUMN()-COLUMN($X$8),0),"")</f>
        <v/>
      </c>
      <c r="AC273" s="62" t="str">
        <f>IFERROR(VLOOKUP($W273,NTG_RR!$A:$N,8+COLUMN()-COLUMN($X$8),0),"")</f>
        <v/>
      </c>
      <c r="AD273" s="62" t="str">
        <f>IFERROR(VLOOKUP($W273,NTG_RR!$A:$N,8+COLUMN()-COLUMN($X$8),0),"")</f>
        <v/>
      </c>
      <c r="AF273" s="43" t="str">
        <f>IFERROR(VLOOKUP($W273,NTG_RR!$A:$P,8+COLUMN()-COLUMN($X$8),0),"")</f>
        <v/>
      </c>
    </row>
    <row r="274" spans="24:32" x14ac:dyDescent="0.25">
      <c r="X274" s="62" t="str">
        <f>IFERROR(VLOOKUP($W274,NTG_RR!$A:$N,8+COLUMN()-COLUMN($X$8),0),"")</f>
        <v/>
      </c>
      <c r="Y274" s="62" t="str">
        <f>IFERROR(VLOOKUP($W274,NTG_RR!$A:$N,8+COLUMN()-COLUMN($X$8),0),"")</f>
        <v/>
      </c>
      <c r="Z274" s="62" t="str">
        <f>IFERROR(VLOOKUP($W274,NTG_RR!$A:$N,8+COLUMN()-COLUMN($X$8),0),"")</f>
        <v/>
      </c>
      <c r="AA274" s="62" t="str">
        <f>IFERROR(VLOOKUP($W274,NTG_RR!$A:$N,8+COLUMN()-COLUMN($X$8),0),"")</f>
        <v/>
      </c>
      <c r="AB274" s="62" t="str">
        <f>IFERROR(VLOOKUP($W274,NTG_RR!$A:$N,8+COLUMN()-COLUMN($X$8),0),"")</f>
        <v/>
      </c>
      <c r="AC274" s="62" t="str">
        <f>IFERROR(VLOOKUP($W274,NTG_RR!$A:$N,8+COLUMN()-COLUMN($X$8),0),"")</f>
        <v/>
      </c>
      <c r="AD274" s="62" t="str">
        <f>IFERROR(VLOOKUP($W274,NTG_RR!$A:$N,8+COLUMN()-COLUMN($X$8),0),"")</f>
        <v/>
      </c>
      <c r="AF274" s="43" t="str">
        <f>IFERROR(VLOOKUP($W274,NTG_RR!$A:$P,8+COLUMN()-COLUMN($X$8),0),"")</f>
        <v/>
      </c>
    </row>
    <row r="275" spans="24:32" x14ac:dyDescent="0.25">
      <c r="X275" s="62" t="str">
        <f>IFERROR(VLOOKUP($W275,NTG_RR!$A:$N,8+COLUMN()-COLUMN($X$8),0),"")</f>
        <v/>
      </c>
      <c r="Y275" s="62" t="str">
        <f>IFERROR(VLOOKUP($W275,NTG_RR!$A:$N,8+COLUMN()-COLUMN($X$8),0),"")</f>
        <v/>
      </c>
      <c r="Z275" s="62" t="str">
        <f>IFERROR(VLOOKUP($W275,NTG_RR!$A:$N,8+COLUMN()-COLUMN($X$8),0),"")</f>
        <v/>
      </c>
      <c r="AA275" s="62" t="str">
        <f>IFERROR(VLOOKUP($W275,NTG_RR!$A:$N,8+COLUMN()-COLUMN($X$8),0),"")</f>
        <v/>
      </c>
      <c r="AB275" s="62" t="str">
        <f>IFERROR(VLOOKUP($W275,NTG_RR!$A:$N,8+COLUMN()-COLUMN($X$8),0),"")</f>
        <v/>
      </c>
      <c r="AC275" s="62" t="str">
        <f>IFERROR(VLOOKUP($W275,NTG_RR!$A:$N,8+COLUMN()-COLUMN($X$8),0),"")</f>
        <v/>
      </c>
      <c r="AD275" s="62" t="str">
        <f>IFERROR(VLOOKUP($W275,NTG_RR!$A:$N,8+COLUMN()-COLUMN($X$8),0),"")</f>
        <v/>
      </c>
      <c r="AF275" s="43" t="str">
        <f>IFERROR(VLOOKUP($W275,NTG_RR!$A:$P,8+COLUMN()-COLUMN($X$8),0),"")</f>
        <v/>
      </c>
    </row>
    <row r="276" spans="24:32" x14ac:dyDescent="0.25">
      <c r="X276" s="62" t="str">
        <f>IFERROR(VLOOKUP($W276,NTG_RR!$A:$N,8+COLUMN()-COLUMN($X$8),0),"")</f>
        <v/>
      </c>
      <c r="Y276" s="62" t="str">
        <f>IFERROR(VLOOKUP($W276,NTG_RR!$A:$N,8+COLUMN()-COLUMN($X$8),0),"")</f>
        <v/>
      </c>
      <c r="Z276" s="62" t="str">
        <f>IFERROR(VLOOKUP($W276,NTG_RR!$A:$N,8+COLUMN()-COLUMN($X$8),0),"")</f>
        <v/>
      </c>
      <c r="AA276" s="62" t="str">
        <f>IFERROR(VLOOKUP($W276,NTG_RR!$A:$N,8+COLUMN()-COLUMN($X$8),0),"")</f>
        <v/>
      </c>
      <c r="AB276" s="62" t="str">
        <f>IFERROR(VLOOKUP($W276,NTG_RR!$A:$N,8+COLUMN()-COLUMN($X$8),0),"")</f>
        <v/>
      </c>
      <c r="AC276" s="62" t="str">
        <f>IFERROR(VLOOKUP($W276,NTG_RR!$A:$N,8+COLUMN()-COLUMN($X$8),0),"")</f>
        <v/>
      </c>
      <c r="AD276" s="62" t="str">
        <f>IFERROR(VLOOKUP($W276,NTG_RR!$A:$N,8+COLUMN()-COLUMN($X$8),0),"")</f>
        <v/>
      </c>
      <c r="AF276" s="43" t="str">
        <f>IFERROR(VLOOKUP($W276,NTG_RR!$A:$P,8+COLUMN()-COLUMN($X$8),0),"")</f>
        <v/>
      </c>
    </row>
    <row r="277" spans="24:32" x14ac:dyDescent="0.25">
      <c r="X277" s="62" t="str">
        <f>IFERROR(VLOOKUP($W277,NTG_RR!$A:$N,8+COLUMN()-COLUMN($X$8),0),"")</f>
        <v/>
      </c>
      <c r="Y277" s="62" t="str">
        <f>IFERROR(VLOOKUP($W277,NTG_RR!$A:$N,8+COLUMN()-COLUMN($X$8),0),"")</f>
        <v/>
      </c>
      <c r="Z277" s="62" t="str">
        <f>IFERROR(VLOOKUP($W277,NTG_RR!$A:$N,8+COLUMN()-COLUMN($X$8),0),"")</f>
        <v/>
      </c>
      <c r="AA277" s="62" t="str">
        <f>IFERROR(VLOOKUP($W277,NTG_RR!$A:$N,8+COLUMN()-COLUMN($X$8),0),"")</f>
        <v/>
      </c>
      <c r="AB277" s="62" t="str">
        <f>IFERROR(VLOOKUP($W277,NTG_RR!$A:$N,8+COLUMN()-COLUMN($X$8),0),"")</f>
        <v/>
      </c>
      <c r="AC277" s="62" t="str">
        <f>IFERROR(VLOOKUP($W277,NTG_RR!$A:$N,8+COLUMN()-COLUMN($X$8),0),"")</f>
        <v/>
      </c>
      <c r="AD277" s="62" t="str">
        <f>IFERROR(VLOOKUP($W277,NTG_RR!$A:$N,8+COLUMN()-COLUMN($X$8),0),"")</f>
        <v/>
      </c>
      <c r="AF277" s="43" t="str">
        <f>IFERROR(VLOOKUP($W277,NTG_RR!$A:$P,8+COLUMN()-COLUMN($X$8),0),"")</f>
        <v/>
      </c>
    </row>
    <row r="278" spans="24:32" x14ac:dyDescent="0.25">
      <c r="X278" s="62" t="str">
        <f>IFERROR(VLOOKUP($W278,NTG_RR!$A:$N,8+COLUMN()-COLUMN($X$8),0),"")</f>
        <v/>
      </c>
      <c r="Y278" s="62" t="str">
        <f>IFERROR(VLOOKUP($W278,NTG_RR!$A:$N,8+COLUMN()-COLUMN($X$8),0),"")</f>
        <v/>
      </c>
      <c r="Z278" s="62" t="str">
        <f>IFERROR(VLOOKUP($W278,NTG_RR!$A:$N,8+COLUMN()-COLUMN($X$8),0),"")</f>
        <v/>
      </c>
      <c r="AA278" s="62" t="str">
        <f>IFERROR(VLOOKUP($W278,NTG_RR!$A:$N,8+COLUMN()-COLUMN($X$8),0),"")</f>
        <v/>
      </c>
      <c r="AB278" s="62" t="str">
        <f>IFERROR(VLOOKUP($W278,NTG_RR!$A:$N,8+COLUMN()-COLUMN($X$8),0),"")</f>
        <v/>
      </c>
      <c r="AC278" s="62" t="str">
        <f>IFERROR(VLOOKUP($W278,NTG_RR!$A:$N,8+COLUMN()-COLUMN($X$8),0),"")</f>
        <v/>
      </c>
      <c r="AD278" s="62" t="str">
        <f>IFERROR(VLOOKUP($W278,NTG_RR!$A:$N,8+COLUMN()-COLUMN($X$8),0),"")</f>
        <v/>
      </c>
      <c r="AF278" s="43" t="str">
        <f>IFERROR(VLOOKUP($W278,NTG_RR!$A:$P,8+COLUMN()-COLUMN($X$8),0),"")</f>
        <v/>
      </c>
    </row>
    <row r="279" spans="24:32" x14ac:dyDescent="0.25">
      <c r="X279" s="62" t="str">
        <f>IFERROR(VLOOKUP($W279,NTG_RR!$A:$N,8+COLUMN()-COLUMN($X$8),0),"")</f>
        <v/>
      </c>
      <c r="Y279" s="62" t="str">
        <f>IFERROR(VLOOKUP($W279,NTG_RR!$A:$N,8+COLUMN()-COLUMN($X$8),0),"")</f>
        <v/>
      </c>
      <c r="Z279" s="62" t="str">
        <f>IFERROR(VLOOKUP($W279,NTG_RR!$A:$N,8+COLUMN()-COLUMN($X$8),0),"")</f>
        <v/>
      </c>
      <c r="AA279" s="62" t="str">
        <f>IFERROR(VLOOKUP($W279,NTG_RR!$A:$N,8+COLUMN()-COLUMN($X$8),0),"")</f>
        <v/>
      </c>
      <c r="AB279" s="62" t="str">
        <f>IFERROR(VLOOKUP($W279,NTG_RR!$A:$N,8+COLUMN()-COLUMN($X$8),0),"")</f>
        <v/>
      </c>
      <c r="AC279" s="62" t="str">
        <f>IFERROR(VLOOKUP($W279,NTG_RR!$A:$N,8+COLUMN()-COLUMN($X$8),0),"")</f>
        <v/>
      </c>
      <c r="AD279" s="62" t="str">
        <f>IFERROR(VLOOKUP($W279,NTG_RR!$A:$N,8+COLUMN()-COLUMN($X$8),0),"")</f>
        <v/>
      </c>
      <c r="AF279" s="43" t="str">
        <f>IFERROR(VLOOKUP($W279,NTG_RR!$A:$P,8+COLUMN()-COLUMN($X$8),0),"")</f>
        <v/>
      </c>
    </row>
  </sheetData>
  <mergeCells count="5">
    <mergeCell ref="A1:K1"/>
    <mergeCell ref="A2:K2"/>
    <mergeCell ref="A3:K3"/>
    <mergeCell ref="X7:AB7"/>
    <mergeCell ref="AC7:AD7"/>
  </mergeCells>
  <conditionalFormatting sqref="Q9:U10 Q12:U108">
    <cfRule type="expression" dxfId="15" priority="8">
      <formula>Q9-L9&gt;0.01</formula>
    </cfRule>
  </conditionalFormatting>
  <conditionalFormatting sqref="A9:K10 A12:K26 A38:K51 A11 B30:K37 B27:K28">
    <cfRule type="expression" dxfId="14" priority="7">
      <formula>$A9="Total"</formula>
    </cfRule>
  </conditionalFormatting>
  <conditionalFormatting sqref="B29:K29 B11:K11">
    <cfRule type="expression" dxfId="13" priority="24">
      <formula>#REF!="Total"</formula>
    </cfRule>
  </conditionalFormatting>
  <conditionalFormatting sqref="Q11:U11">
    <cfRule type="expression" dxfId="12" priority="6">
      <formula>Q11-L11&gt;0.01</formula>
    </cfRule>
  </conditionalFormatting>
  <conditionalFormatting sqref="A27:A28">
    <cfRule type="expression" dxfId="11" priority="4">
      <formula>$A27="Total"</formula>
    </cfRule>
  </conditionalFormatting>
  <conditionalFormatting sqref="A31:A37">
    <cfRule type="expression" dxfId="10" priority="3">
      <formula>$A31="Total"</formula>
    </cfRule>
  </conditionalFormatting>
  <conditionalFormatting sqref="A30">
    <cfRule type="expression" dxfId="9" priority="2">
      <formula>$A30="Total"</formula>
    </cfRule>
  </conditionalFormatting>
  <conditionalFormatting sqref="A29">
    <cfRule type="expression" dxfId="8" priority="1">
      <formula>$A29="Total"</formula>
    </cfRule>
  </conditionalFormatting>
  <dataValidations disablePrompts="1" count="1">
    <dataValidation type="list" allowBlank="1" showInputMessage="1" showErrorMessage="1" sqref="M1" xr:uid="{934236FD-1785-46AF-8D52-93E764938FE8}">
      <formula1>$N$1:$P$1</formula1>
    </dataValidation>
  </dataValidations>
  <printOptions horizontalCentered="1" verticalCentered="1"/>
  <pageMargins left="0.7" right="0.7" top="0.75" bottom="0.75" header="0.3" footer="0.3"/>
  <pageSetup scale="12" orientation="landscape" r:id="rId1"/>
  <headerFooter scaleWithDoc="0">
    <oddHeader xml:space="preserve">&amp;RMidAmerican Docket No. 13‐0423/13‐0424 (Consol.)
Exhibit C - Gross
Page &amp;P of &amp;N
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tabColor theme="3"/>
    <pageSetUpPr fitToPage="1"/>
  </sheetPr>
  <dimension ref="A1:AF284"/>
  <sheetViews>
    <sheetView view="pageLayout" topLeftCell="A7" zoomScale="70" zoomScaleNormal="100" zoomScaleSheetLayoutView="55" zoomScalePageLayoutView="70" workbookViewId="0">
      <selection activeCell="E47" sqref="E47"/>
    </sheetView>
  </sheetViews>
  <sheetFormatPr defaultColWidth="24.28515625" defaultRowHeight="15" outlineLevelCol="2" x14ac:dyDescent="0.25"/>
  <cols>
    <col min="1" max="1" bestFit="true" customWidth="true" width="49.28515625" collapsed="false"/>
    <col min="2" max="6" customWidth="true" width="13.140625" collapsed="false"/>
    <col min="7" max="7" customWidth="true" width="16.140625" collapsed="false"/>
    <col min="8" max="8" customWidth="true" width="16.7109375" collapsed="false"/>
    <col min="9" max="11" customWidth="true" width="13.140625" collapsed="false"/>
    <col min="12" max="12" customWidth="true" style="19" width="18.42578125" outlineLevel="1" collapsed="false"/>
    <col min="13" max="16" customWidth="true" style="19" width="13.140625" outlineLevel="1" collapsed="false"/>
    <col min="17" max="21" customWidth="true" width="13.28515625" outlineLevel="1" collapsed="false"/>
    <col min="22" max="22" customWidth="true" width="3.5703125" collapsed="false"/>
    <col min="23" max="23" customWidth="true" style="21" width="16.28515625" outlineLevel="2" collapsed="false"/>
    <col min="24" max="25" customWidth="true" style="62" width="15.140625" outlineLevel="1" collapsed="false"/>
    <col min="26" max="26" customWidth="true" style="62" width="19.28515625" outlineLevel="1" collapsed="false"/>
    <col min="27" max="28" customWidth="true" style="62" width="15.140625" outlineLevel="1" collapsed="false"/>
    <col min="29" max="29" customWidth="true" style="62" width="20.7109375" outlineLevel="1" collapsed="false"/>
    <col min="30" max="30" customWidth="true" style="62" width="13.5703125" outlineLevel="1" collapsed="false"/>
    <col min="31" max="31" customWidth="true" style="62" width="2.28515625" outlineLevel="1" collapsed="false"/>
  </cols>
  <sheetData>
    <row r="1" spans="1:32" s="77" customFormat="1" ht="15.6" customHeight="1" x14ac:dyDescent="0.25">
      <c r="A1" s="132" t="s">
        <v>16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76"/>
      <c r="M1" s="76"/>
      <c r="N1" s="76"/>
      <c r="O1" s="76"/>
      <c r="P1" s="76"/>
      <c r="W1" s="80"/>
      <c r="X1" s="81"/>
      <c r="Y1" s="81"/>
      <c r="Z1" s="81"/>
      <c r="AA1" s="81"/>
      <c r="AB1" s="81"/>
      <c r="AC1" s="78"/>
      <c r="AD1" s="78"/>
      <c r="AE1" s="78"/>
    </row>
    <row r="2" spans="1:32" s="77" customFormat="1" ht="15.6" customHeight="1" x14ac:dyDescent="0.25">
      <c r="A2" s="132" t="str">
        <f>'Total Ratios'!$A$3</f>
        <v>2020 Iowa Energy Efficiency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45"/>
      <c r="M2" s="45"/>
      <c r="N2" s="45"/>
      <c r="O2" s="76"/>
      <c r="P2" s="76"/>
      <c r="X2" s="78"/>
      <c r="Y2" s="78"/>
      <c r="Z2" s="78"/>
      <c r="AA2" s="78"/>
      <c r="AB2" s="78"/>
      <c r="AC2" s="78"/>
      <c r="AD2" s="78"/>
      <c r="AE2" s="78"/>
    </row>
    <row r="3" spans="1:32" s="77" customFormat="1" ht="15.6" customHeight="1" x14ac:dyDescent="0.25">
      <c r="A3" s="132" t="str">
        <f>'Electric Inputs - Gross'!M2&amp;"Benefit/Cost Input Data - Gas Programs"</f>
        <v>Benefit/Cost Input Data - Gas Programs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42" t="s">
        <v>44</v>
      </c>
      <c r="M3" s="42"/>
      <c r="N3" s="42"/>
      <c r="O3" s="79"/>
      <c r="P3" s="79"/>
      <c r="Q3" s="31" t="s">
        <v>45</v>
      </c>
      <c r="X3" s="42" t="s">
        <v>46</v>
      </c>
      <c r="Y3" s="78"/>
      <c r="Z3" s="78"/>
      <c r="AA3" s="78"/>
      <c r="AB3" s="78"/>
      <c r="AC3" s="42" t="s">
        <v>64</v>
      </c>
      <c r="AD3" s="78"/>
      <c r="AE3" s="78"/>
    </row>
    <row r="4" spans="1:32" x14ac:dyDescent="0.25">
      <c r="B4" s="46" t="s">
        <v>28</v>
      </c>
      <c r="C4" s="46" t="s">
        <v>29</v>
      </c>
      <c r="D4" s="46" t="s">
        <v>30</v>
      </c>
      <c r="E4" s="46" t="s">
        <v>31</v>
      </c>
      <c r="F4" s="46" t="s">
        <v>32</v>
      </c>
      <c r="G4" s="46" t="s">
        <v>33</v>
      </c>
      <c r="H4" s="46" t="s">
        <v>34</v>
      </c>
      <c r="I4" s="46" t="s">
        <v>35</v>
      </c>
      <c r="J4" s="46" t="s">
        <v>36</v>
      </c>
      <c r="K4" s="46" t="s">
        <v>37</v>
      </c>
      <c r="L4" s="19" t="s">
        <v>39</v>
      </c>
      <c r="M4" s="19" t="s">
        <v>40</v>
      </c>
      <c r="N4" s="19" t="s">
        <v>41</v>
      </c>
      <c r="O4" s="19" t="s">
        <v>42</v>
      </c>
      <c r="P4" s="19" t="s">
        <v>43</v>
      </c>
      <c r="W4"/>
      <c r="X4" s="9"/>
      <c r="Y4" s="9"/>
      <c r="Z4" s="9"/>
      <c r="AA4" s="9"/>
      <c r="AB4" s="9"/>
      <c r="AC4" s="9"/>
      <c r="AD4" s="9"/>
      <c r="AE4" s="9"/>
    </row>
    <row r="5" spans="1:32" ht="14.45" customHeight="1" x14ac:dyDescent="0.25">
      <c r="G5" s="2" t="s">
        <v>6</v>
      </c>
      <c r="H5" s="2" t="s">
        <v>6</v>
      </c>
      <c r="I5" s="2"/>
      <c r="J5" s="2"/>
      <c r="W5"/>
      <c r="X5" s="9"/>
      <c r="Y5" s="9"/>
      <c r="Z5" s="9"/>
      <c r="AA5" s="9"/>
      <c r="AB5" s="9"/>
      <c r="AC5" s="9"/>
      <c r="AD5" s="9"/>
      <c r="AE5" s="9"/>
    </row>
    <row r="6" spans="1:32" ht="14.45" customHeight="1" x14ac:dyDescent="0.25">
      <c r="F6" s="2" t="s">
        <v>2</v>
      </c>
      <c r="G6" s="2" t="s">
        <v>7</v>
      </c>
      <c r="H6" s="2" t="s">
        <v>7</v>
      </c>
      <c r="I6" s="2" t="s">
        <v>24</v>
      </c>
      <c r="J6" s="2" t="s">
        <v>24</v>
      </c>
      <c r="M6" s="19" t="s">
        <v>19</v>
      </c>
      <c r="O6" s="19" t="s">
        <v>15</v>
      </c>
      <c r="Q6" s="34"/>
      <c r="R6" s="34" t="s">
        <v>19</v>
      </c>
      <c r="S6" s="34"/>
      <c r="T6" s="34" t="s">
        <v>15</v>
      </c>
      <c r="U6" s="34"/>
      <c r="W6"/>
      <c r="X6" s="39"/>
      <c r="Y6" s="39"/>
      <c r="Z6" s="39"/>
      <c r="AA6" s="39"/>
      <c r="AB6" s="39"/>
      <c r="AC6" s="39"/>
      <c r="AD6" s="39"/>
      <c r="AE6" s="39"/>
    </row>
    <row r="7" spans="1:32" ht="14.45" customHeight="1" x14ac:dyDescent="0.25">
      <c r="A7" s="13"/>
      <c r="B7" s="15" t="s">
        <v>4</v>
      </c>
      <c r="C7" s="15" t="s">
        <v>0</v>
      </c>
      <c r="D7" s="15" t="s">
        <v>13</v>
      </c>
      <c r="E7" s="15" t="s">
        <v>26</v>
      </c>
      <c r="F7" s="15" t="s">
        <v>3</v>
      </c>
      <c r="G7" s="15" t="s">
        <v>5</v>
      </c>
      <c r="H7" s="15" t="s">
        <v>5</v>
      </c>
      <c r="I7" s="15" t="s">
        <v>25</v>
      </c>
      <c r="J7" s="15" t="s">
        <v>25</v>
      </c>
      <c r="K7" s="15" t="s">
        <v>10</v>
      </c>
      <c r="L7" s="19" t="s">
        <v>17</v>
      </c>
      <c r="M7" s="19" t="s">
        <v>20</v>
      </c>
      <c r="N7" s="19" t="s">
        <v>21</v>
      </c>
      <c r="O7" s="19" t="s">
        <v>22</v>
      </c>
      <c r="P7" s="19" t="s">
        <v>23</v>
      </c>
      <c r="Q7" s="34" t="s">
        <v>17</v>
      </c>
      <c r="R7" s="34" t="s">
        <v>20</v>
      </c>
      <c r="S7" s="34" t="s">
        <v>21</v>
      </c>
      <c r="T7" s="34" t="s">
        <v>22</v>
      </c>
      <c r="U7" s="34" t="s">
        <v>23</v>
      </c>
      <c r="W7"/>
      <c r="X7" s="137" t="s">
        <v>48</v>
      </c>
      <c r="Y7" s="138"/>
      <c r="Z7" s="138"/>
      <c r="AA7" s="138"/>
      <c r="AB7" s="139"/>
      <c r="AC7" s="137" t="s">
        <v>60</v>
      </c>
      <c r="AD7" s="139"/>
      <c r="AE7" s="116"/>
    </row>
    <row r="8" spans="1:32" ht="14.45" customHeight="1" x14ac:dyDescent="0.25">
      <c r="A8" s="4" t="s">
        <v>14</v>
      </c>
      <c r="B8" s="5" t="s">
        <v>5</v>
      </c>
      <c r="C8" s="5" t="s">
        <v>12</v>
      </c>
      <c r="D8" s="5" t="s">
        <v>1</v>
      </c>
      <c r="E8" s="5" t="s">
        <v>27</v>
      </c>
      <c r="F8" s="5" t="s">
        <v>8</v>
      </c>
      <c r="G8" s="5" t="s">
        <v>8</v>
      </c>
      <c r="H8" s="5" t="s">
        <v>9</v>
      </c>
      <c r="I8" s="5" t="s">
        <v>8</v>
      </c>
      <c r="J8" s="5" t="s">
        <v>9</v>
      </c>
      <c r="K8" s="5" t="s">
        <v>11</v>
      </c>
      <c r="L8" s="19" t="s">
        <v>38</v>
      </c>
      <c r="M8" s="19" t="s">
        <v>38</v>
      </c>
      <c r="N8" s="19" t="s">
        <v>38</v>
      </c>
      <c r="O8" s="19" t="s">
        <v>38</v>
      </c>
      <c r="P8" s="19" t="s">
        <v>38</v>
      </c>
      <c r="Q8" s="34" t="s">
        <v>38</v>
      </c>
      <c r="R8" s="34" t="s">
        <v>38</v>
      </c>
      <c r="S8" s="34" t="s">
        <v>38</v>
      </c>
      <c r="T8" s="34" t="s">
        <v>38</v>
      </c>
      <c r="U8" s="34" t="s">
        <v>38</v>
      </c>
      <c r="W8" s="48" t="s">
        <v>47</v>
      </c>
      <c r="X8" s="40" t="s">
        <v>61</v>
      </c>
      <c r="Y8" s="40" t="s">
        <v>65</v>
      </c>
      <c r="Z8" s="40" t="s">
        <v>62</v>
      </c>
      <c r="AA8" s="40" t="s">
        <v>63</v>
      </c>
      <c r="AB8" s="40" t="s">
        <v>67</v>
      </c>
      <c r="AC8" s="40" t="s">
        <v>66</v>
      </c>
      <c r="AD8" s="40" t="s">
        <v>68</v>
      </c>
      <c r="AE8" s="117"/>
      <c r="AF8" s="108" t="s">
        <v>72</v>
      </c>
    </row>
    <row r="9" spans="1:32" ht="14.45" customHeight="1" x14ac:dyDescent="0.25">
      <c r="A9" s="1" t="s">
        <v>77</v>
      </c>
      <c r="B9" s="26">
        <v>355595.70665012416</v>
      </c>
      <c r="C9" s="26">
        <v>1890688.0199999998</v>
      </c>
      <c r="D9" s="26">
        <v>9163986.656481795</v>
      </c>
      <c r="E9" s="26">
        <v>0</v>
      </c>
      <c r="F9" s="26">
        <v>5305124.9028028678</v>
      </c>
      <c r="G9" s="26">
        <v>6415646.5746982042</v>
      </c>
      <c r="H9" s="26">
        <v>9757326.5358051546</v>
      </c>
      <c r="I9" s="26">
        <v>0</v>
      </c>
      <c r="J9" s="26">
        <v>0</v>
      </c>
      <c r="K9" s="26">
        <v>731799.49018538662</v>
      </c>
      <c r="L9" s="37">
        <v>0.78522734672198846</v>
      </c>
      <c r="M9" s="37">
        <v>0.84959600061163321</v>
      </c>
      <c r="N9" s="37">
        <v>2.8561158586434843</v>
      </c>
      <c r="O9" s="37">
        <v>0.67394202077027587</v>
      </c>
      <c r="P9" s="37">
        <v>1.1018472877218124</v>
      </c>
      <c r="Q9" s="34">
        <f>IF(D9&gt;0,(F9+C9+E9+I9)/D9,0)</f>
        <v>0.78522734619142909</v>
      </c>
      <c r="R9" s="34">
        <f>IFERROR(G9/(B9+C9+F9),0)</f>
        <v>0.84959600115865264</v>
      </c>
      <c r="S9" s="34">
        <f>IFERROR(G9/(B9+C9),0)</f>
        <v>2.8561158586434843</v>
      </c>
      <c r="T9" s="34">
        <f>IFERROR((G9+E9+I9)/(B9+D9),0)</f>
        <v>0.67394202077027587</v>
      </c>
      <c r="U9" s="34">
        <f>IFERROR((H9+K9+J9)/(B9+D9),0)</f>
        <v>1.1018472897102647</v>
      </c>
      <c r="W9" s="21">
        <v>98856</v>
      </c>
      <c r="X9" s="62">
        <f>IFERROR(VLOOKUP($W9,NTG_RR!$A:$N,8+COLUMN()-COLUMN($X$8),0),"")</f>
        <v>0.69999999999999984</v>
      </c>
      <c r="Y9" s="62">
        <f>IFERROR(VLOOKUP($W9,NTG_RR!$A:$N,8+COLUMN()-COLUMN($X$8),0),"")</f>
        <v>0</v>
      </c>
      <c r="Z9" s="62">
        <f>IFERROR(VLOOKUP($W9,NTG_RR!$A:$N,8+COLUMN()-COLUMN($X$8),0),"")</f>
        <v>0</v>
      </c>
      <c r="AA9" s="62">
        <f>IFERROR(VLOOKUP($W9,NTG_RR!$A:$N,8+COLUMN()-COLUMN($X$8),0),"")</f>
        <v>0</v>
      </c>
      <c r="AB9" s="62">
        <f>IFERROR(VLOOKUP($W9,NTG_RR!$A:$N,8+COLUMN()-COLUMN($X$8),0),"")</f>
        <v>0</v>
      </c>
      <c r="AC9" s="62">
        <f>IFERROR(VLOOKUP($W9,NTG_RR!$A:$N,8+COLUMN()-COLUMN($X$8),0),"")</f>
        <v>0</v>
      </c>
      <c r="AD9" s="62">
        <f>IFERROR(VLOOKUP($W9,NTG_RR!$A:$N,8+COLUMN()-COLUMN($X$8),0),"")</f>
        <v>0</v>
      </c>
      <c r="AF9" s="62" t="str">
        <f>IFERROR(VLOOKUP($W9,NTG_RR!$A:$P,8+COLUMN()-COLUMN($X$8),0),"")</f>
        <v>Yes</v>
      </c>
    </row>
    <row r="10" spans="1:32" s="13" customFormat="1" ht="14.45" customHeight="1" x14ac:dyDescent="0.25">
      <c r="A10" s="25" t="s">
        <v>79</v>
      </c>
      <c r="B10" s="27">
        <v>111469.77828984163</v>
      </c>
      <c r="C10" s="27">
        <v>225863.2400000332</v>
      </c>
      <c r="D10" s="27">
        <v>225863.2400000332</v>
      </c>
      <c r="E10" s="27">
        <v>0</v>
      </c>
      <c r="F10" s="27">
        <v>295872.18951540004</v>
      </c>
      <c r="G10" s="27">
        <v>268610.53177533316</v>
      </c>
      <c r="H10" s="27">
        <v>324215.84623536508</v>
      </c>
      <c r="I10" s="27">
        <v>865947.60387390049</v>
      </c>
      <c r="J10" s="27">
        <v>1030796.7168679582</v>
      </c>
      <c r="K10" s="27">
        <v>24316.18846765238</v>
      </c>
      <c r="L10" s="37">
        <v>6.1439083494284672</v>
      </c>
      <c r="M10" s="37">
        <v>0.42420770247478745</v>
      </c>
      <c r="N10" s="37">
        <v>0.79627702362806507</v>
      </c>
      <c r="O10" s="37">
        <v>3.3633177724520653</v>
      </c>
      <c r="P10" s="37">
        <v>4.0889230070997931</v>
      </c>
      <c r="Q10" s="34">
        <f t="shared" ref="Q10:Q51" si="0">IF(D10&gt;0,(F10+C10+E10+I10)/D10,0)</f>
        <v>6.1439082933067359</v>
      </c>
      <c r="R10" s="34">
        <f t="shared" ref="R10:R51" si="1">IFERROR(G10/(B10+C10+F10),0)</f>
        <v>0.42420771096680093</v>
      </c>
      <c r="S10" s="34">
        <f t="shared" ref="S10:S51" si="2">IFERROR(G10/(B10+C10),0)</f>
        <v>0.79627702362806507</v>
      </c>
      <c r="T10" s="34">
        <f t="shared" ref="T10:T51" si="3">IFERROR((G10+E10+I10)/(B10+D10),0)</f>
        <v>3.3633177724520653</v>
      </c>
      <c r="U10" s="34">
        <f t="shared" ref="U10:U51" si="4">IFERROR((H10+K10+J10)/(B10+D10),0)</f>
        <v>4.0889230427651162</v>
      </c>
      <c r="W10" s="21">
        <v>98855</v>
      </c>
      <c r="X10" s="62">
        <f>IFERROR(VLOOKUP($W10,NTG_RR!$A:$N,8+COLUMN()-COLUMN($X$8),0),"")</f>
        <v>0.99799999999999989</v>
      </c>
      <c r="Y10" s="62">
        <f>IFERROR(VLOOKUP($W10,NTG_RR!$A:$N,8+COLUMN()-COLUMN($X$8),0),"")</f>
        <v>0</v>
      </c>
      <c r="Z10" s="62">
        <f>IFERROR(VLOOKUP($W10,NTG_RR!$A:$N,8+COLUMN()-COLUMN($X$8),0),"")</f>
        <v>0</v>
      </c>
      <c r="AA10" s="62">
        <f>IFERROR(VLOOKUP($W10,NTG_RR!$A:$N,8+COLUMN()-COLUMN($X$8),0),"")</f>
        <v>0</v>
      </c>
      <c r="AB10" s="62">
        <f>IFERROR(VLOOKUP($W10,NTG_RR!$A:$N,8+COLUMN()-COLUMN($X$8),0),"")</f>
        <v>0</v>
      </c>
      <c r="AC10" s="62">
        <f>IFERROR(VLOOKUP($W10,NTG_RR!$A:$N,8+COLUMN()-COLUMN($X$8),0),"")</f>
        <v>0</v>
      </c>
      <c r="AD10" s="62">
        <f>IFERROR(VLOOKUP($W10,NTG_RR!$A:$N,8+COLUMN()-COLUMN($X$8),0),"")</f>
        <v>0</v>
      </c>
      <c r="AE10" s="62"/>
      <c r="AF10" s="62" t="str">
        <f>IFERROR(VLOOKUP($W10,NTG_RR!$A:$P,8+COLUMN()-COLUMN($X$8),0),"")</f>
        <v>Yes</v>
      </c>
    </row>
    <row r="11" spans="1:32" ht="14.45" customHeight="1" x14ac:dyDescent="0.25">
      <c r="A11" s="25" t="s">
        <v>97</v>
      </c>
      <c r="B11" s="27">
        <v>55735</v>
      </c>
      <c r="C11" s="27">
        <v>164160.48000003319</v>
      </c>
      <c r="D11" s="27">
        <v>164160.48000003319</v>
      </c>
      <c r="E11" s="27">
        <v>0</v>
      </c>
      <c r="F11" s="27">
        <v>295872.18951540004</v>
      </c>
      <c r="G11" s="27">
        <v>268610.53177533316</v>
      </c>
      <c r="H11" s="27">
        <v>324215.84623536508</v>
      </c>
      <c r="I11" s="27">
        <v>865947.60387390049</v>
      </c>
      <c r="J11" s="27">
        <v>1030796.7168679582</v>
      </c>
      <c r="K11" s="27">
        <v>24316.18846765238</v>
      </c>
      <c r="L11" s="37">
        <v>8.0773416723982621</v>
      </c>
      <c r="M11" s="37">
        <v>0.52079752386602762</v>
      </c>
      <c r="N11" s="37">
        <v>1.2215373038831567</v>
      </c>
      <c r="O11" s="37">
        <v>5.1595336823160816</v>
      </c>
      <c r="P11" s="37">
        <v>6.2726561707392818</v>
      </c>
      <c r="Q11" s="34">
        <f t="shared" si="0"/>
        <v>8.0773415951821406</v>
      </c>
      <c r="R11" s="34">
        <f t="shared" si="1"/>
        <v>0.52079753666548023</v>
      </c>
      <c r="S11" s="34">
        <f t="shared" si="2"/>
        <v>1.2215373038831567</v>
      </c>
      <c r="T11" s="34">
        <f t="shared" si="3"/>
        <v>5.1595336823160816</v>
      </c>
      <c r="U11" s="34">
        <f t="shared" si="4"/>
        <v>6.272656225452053</v>
      </c>
      <c r="W11">
        <v>98855</v>
      </c>
      <c r="X11" s="62">
        <v>0.99799999999999989</v>
      </c>
      <c r="Y11" s="62">
        <v>0</v>
      </c>
      <c r="Z11" s="62">
        <v>0</v>
      </c>
      <c r="AA11" s="62">
        <v>0</v>
      </c>
      <c r="AB11" s="62">
        <v>0</v>
      </c>
      <c r="AC11" s="62">
        <v>0</v>
      </c>
      <c r="AD11" s="62">
        <v>0</v>
      </c>
      <c r="AF11" s="62" t="s">
        <v>73</v>
      </c>
    </row>
    <row r="12" spans="1:32" s="13" customFormat="1" ht="14.45" customHeight="1" x14ac:dyDescent="0.25">
      <c r="A12" s="13" t="s">
        <v>83</v>
      </c>
      <c r="B12" s="20">
        <v>66555.170344740152</v>
      </c>
      <c r="C12" s="20">
        <v>827167.41999999993</v>
      </c>
      <c r="D12" s="20">
        <v>827167.41999999993</v>
      </c>
      <c r="E12" s="20">
        <v>0</v>
      </c>
      <c r="F12" s="20">
        <v>-71824.090426063281</v>
      </c>
      <c r="G12" s="20">
        <v>-49487.233314637626</v>
      </c>
      <c r="H12" s="20">
        <v>-68942.570597239566</v>
      </c>
      <c r="I12" s="20">
        <v>0</v>
      </c>
      <c r="J12" s="20">
        <v>0</v>
      </c>
      <c r="K12" s="20">
        <v>-5170.6927947929671</v>
      </c>
      <c r="L12" s="37">
        <v>0.913168627944551</v>
      </c>
      <c r="M12" s="37">
        <v>-6.0210881041981502E-2</v>
      </c>
      <c r="N12" s="37">
        <v>-5.5372029138872576E-2</v>
      </c>
      <c r="O12" s="37">
        <v>-5.5372029138872576E-2</v>
      </c>
      <c r="P12" s="37">
        <v>-8.2926483205943591E-2</v>
      </c>
      <c r="Q12" s="34">
        <f t="shared" si="0"/>
        <v>0.9131686177556857</v>
      </c>
      <c r="R12" s="34">
        <f t="shared" si="1"/>
        <v>-6.0210881659394887E-2</v>
      </c>
      <c r="S12" s="34">
        <f t="shared" si="2"/>
        <v>-5.5372029138872576E-2</v>
      </c>
      <c r="T12" s="34">
        <f t="shared" si="3"/>
        <v>-5.5372029138872576E-2</v>
      </c>
      <c r="U12" s="34">
        <f t="shared" si="4"/>
        <v>-8.2926474269207462E-2</v>
      </c>
      <c r="W12" s="21">
        <v>98854</v>
      </c>
      <c r="X12" s="62">
        <f>IFERROR(VLOOKUP($W12,NTG_RR!$A:$N,8+COLUMN()-COLUMN($X$8),0),"")</f>
        <v>1</v>
      </c>
      <c r="Y12" s="62">
        <f>IFERROR(VLOOKUP($W12,NTG_RR!$A:$N,8+COLUMN()-COLUMN($X$8),0),"")</f>
        <v>0</v>
      </c>
      <c r="Z12" s="62">
        <f>IFERROR(VLOOKUP($W12,NTG_RR!$A:$N,8+COLUMN()-COLUMN($X$8),0),"")</f>
        <v>0</v>
      </c>
      <c r="AA12" s="62">
        <f>IFERROR(VLOOKUP($W12,NTG_RR!$A:$N,8+COLUMN()-COLUMN($X$8),0),"")</f>
        <v>0</v>
      </c>
      <c r="AB12" s="62">
        <f>IFERROR(VLOOKUP($W12,NTG_RR!$A:$N,8+COLUMN()-COLUMN($X$8),0),"")</f>
        <v>0</v>
      </c>
      <c r="AC12" s="62">
        <f>IFERROR(VLOOKUP($W12,NTG_RR!$A:$N,8+COLUMN()-COLUMN($X$8),0),"")</f>
        <v>0</v>
      </c>
      <c r="AD12" s="62">
        <f>IFERROR(VLOOKUP($W12,NTG_RR!$A:$N,8+COLUMN()-COLUMN($X$8),0),"")</f>
        <v>0</v>
      </c>
      <c r="AE12" s="62"/>
      <c r="AF12" s="62" t="str">
        <f>IFERROR(VLOOKUP($W12,NTG_RR!$A:$P,8+COLUMN()-COLUMN($X$8),0),"")</f>
        <v>No</v>
      </c>
    </row>
    <row r="13" spans="1:32" s="13" customFormat="1" ht="14.45" customHeight="1" x14ac:dyDescent="0.25">
      <c r="A13" s="13" t="s">
        <v>84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4">
        <f t="shared" si="0"/>
        <v>0</v>
      </c>
      <c r="R13" s="34">
        <f t="shared" si="1"/>
        <v>0</v>
      </c>
      <c r="S13" s="34">
        <f t="shared" si="2"/>
        <v>0</v>
      </c>
      <c r="T13" s="34">
        <f t="shared" si="3"/>
        <v>0</v>
      </c>
      <c r="U13" s="34">
        <f t="shared" si="4"/>
        <v>0</v>
      </c>
      <c r="W13" s="21">
        <v>98865</v>
      </c>
      <c r="X13" s="62">
        <f>IFERROR(VLOOKUP($W13,NTG_RR!$A:$N,8+COLUMN()-COLUMN($X$8),0),"")</f>
        <v>1</v>
      </c>
      <c r="Y13" s="62">
        <f>IFERROR(VLOOKUP($W13,NTG_RR!$A:$N,8+COLUMN()-COLUMN($X$8),0),"")</f>
        <v>0</v>
      </c>
      <c r="Z13" s="62">
        <f>IFERROR(VLOOKUP($W13,NTG_RR!$A:$N,8+COLUMN()-COLUMN($X$8),0),"")</f>
        <v>0</v>
      </c>
      <c r="AA13" s="62">
        <f>IFERROR(VLOOKUP($W13,NTG_RR!$A:$N,8+COLUMN()-COLUMN($X$8),0),"")</f>
        <v>0</v>
      </c>
      <c r="AB13" s="62">
        <f>IFERROR(VLOOKUP($W13,NTG_RR!$A:$N,8+COLUMN()-COLUMN($X$8),0),"")</f>
        <v>0</v>
      </c>
      <c r="AC13" s="62">
        <f>IFERROR(VLOOKUP($W13,NTG_RR!$A:$N,8+COLUMN()-COLUMN($X$8),0),"")</f>
        <v>0</v>
      </c>
      <c r="AD13" s="62">
        <f>IFERROR(VLOOKUP($W13,NTG_RR!$A:$N,8+COLUMN()-COLUMN($X$8),0),"")</f>
        <v>0</v>
      </c>
      <c r="AE13" s="62"/>
      <c r="AF13" s="62" t="str">
        <f>IFERROR(VLOOKUP($W13,NTG_RR!$A:$P,8+COLUMN()-COLUMN($X$8),0),"")</f>
        <v>No</v>
      </c>
    </row>
    <row r="14" spans="1:32" s="13" customFormat="1" ht="14.45" customHeight="1" x14ac:dyDescent="0.25">
      <c r="A14" s="3" t="s">
        <v>85</v>
      </c>
      <c r="B14" s="20">
        <v>114990.36668912636</v>
      </c>
      <c r="C14" s="20">
        <v>59331.25</v>
      </c>
      <c r="D14" s="20">
        <v>208673</v>
      </c>
      <c r="E14" s="20">
        <v>0</v>
      </c>
      <c r="F14" s="20">
        <v>22057.296924807484</v>
      </c>
      <c r="G14" s="20">
        <v>51564.979252351855</v>
      </c>
      <c r="H14" s="20">
        <v>103883.64324258201</v>
      </c>
      <c r="I14" s="20">
        <v>0</v>
      </c>
      <c r="J14" s="20">
        <v>0</v>
      </c>
      <c r="K14" s="20">
        <v>7791.2732431936502</v>
      </c>
      <c r="L14" s="37">
        <v>0.39002920866410984</v>
      </c>
      <c r="M14" s="37">
        <v>0.26257897827013343</v>
      </c>
      <c r="N14" s="37">
        <v>0.29580370026231129</v>
      </c>
      <c r="O14" s="37">
        <v>0.15931669926018913</v>
      </c>
      <c r="P14" s="37">
        <v>0.34503441552092612</v>
      </c>
      <c r="Q14" s="34">
        <f t="shared" si="0"/>
        <v>0.3900291217589601</v>
      </c>
      <c r="R14" s="34">
        <f t="shared" si="1"/>
        <v>0.26257900251818644</v>
      </c>
      <c r="S14" s="34">
        <f t="shared" si="2"/>
        <v>0.29580370026231129</v>
      </c>
      <c r="T14" s="34">
        <f t="shared" si="3"/>
        <v>0.15931669926018913</v>
      </c>
      <c r="U14" s="34">
        <f t="shared" si="4"/>
        <v>0.34503415579013513</v>
      </c>
      <c r="W14" s="21">
        <v>98858</v>
      </c>
      <c r="X14" s="62">
        <f>IFERROR(VLOOKUP($W14,NTG_RR!$A:$N,8+COLUMN()-COLUMN($X$8),0),"")</f>
        <v>0.70000000000000018</v>
      </c>
      <c r="Y14" s="62">
        <f>IFERROR(VLOOKUP($W14,NTG_RR!$A:$N,8+COLUMN()-COLUMN($X$8),0),"")</f>
        <v>0</v>
      </c>
      <c r="Z14" s="62">
        <f>IFERROR(VLOOKUP($W14,NTG_RR!$A:$N,8+COLUMN()-COLUMN($X$8),0),"")</f>
        <v>0</v>
      </c>
      <c r="AA14" s="62">
        <f>IFERROR(VLOOKUP($W14,NTG_RR!$A:$N,8+COLUMN()-COLUMN($X$8),0),"")</f>
        <v>0</v>
      </c>
      <c r="AB14" s="62">
        <f>IFERROR(VLOOKUP($W14,NTG_RR!$A:$N,8+COLUMN()-COLUMN($X$8),0),"")</f>
        <v>0</v>
      </c>
      <c r="AC14" s="62">
        <f>IFERROR(VLOOKUP($W14,NTG_RR!$A:$N,8+COLUMN()-COLUMN($X$8),0),"")</f>
        <v>0</v>
      </c>
      <c r="AD14" s="62">
        <f>IFERROR(VLOOKUP($W14,NTG_RR!$A:$N,8+COLUMN()-COLUMN($X$8),0),"")</f>
        <v>0</v>
      </c>
      <c r="AE14" s="62"/>
      <c r="AF14" s="62" t="str">
        <f>IFERROR(VLOOKUP($W14,NTG_RR!$A:$P,8+COLUMN()-COLUMN($X$8),0),"")</f>
        <v>Yes</v>
      </c>
    </row>
    <row r="15" spans="1:32" s="13" customFormat="1" ht="14.45" customHeight="1" x14ac:dyDescent="0.25">
      <c r="A15" s="3" t="s">
        <v>98</v>
      </c>
      <c r="B15" s="20">
        <v>114990.36668912636</v>
      </c>
      <c r="C15" s="20">
        <v>59331.25</v>
      </c>
      <c r="D15" s="20">
        <v>208673</v>
      </c>
      <c r="E15" s="20">
        <v>0</v>
      </c>
      <c r="F15" s="20">
        <v>161889.59668935728</v>
      </c>
      <c r="G15" s="20">
        <v>187160.37703134702</v>
      </c>
      <c r="H15" s="20">
        <v>270964.38115967094</v>
      </c>
      <c r="I15" s="20">
        <v>0</v>
      </c>
      <c r="J15" s="20">
        <v>0</v>
      </c>
      <c r="K15" s="20">
        <v>20322.32858697532</v>
      </c>
      <c r="L15" s="37">
        <v>1.0601315952938426</v>
      </c>
      <c r="M15" s="37">
        <v>0.55667500991488594</v>
      </c>
      <c r="N15" s="37">
        <v>1.0736498466803257</v>
      </c>
      <c r="O15" s="37">
        <v>0.57825628814864194</v>
      </c>
      <c r="P15" s="37">
        <v>0.89996832931099979</v>
      </c>
      <c r="Q15" s="34">
        <v>1.0601316255066888</v>
      </c>
      <c r="R15" s="34">
        <v>0.5566749994761615</v>
      </c>
      <c r="S15" s="34">
        <v>1.0736498466803257</v>
      </c>
      <c r="T15" s="34">
        <v>0.57825628814864194</v>
      </c>
      <c r="U15" s="34">
        <v>0.89996811417469635</v>
      </c>
      <c r="W15" s="21">
        <v>98858</v>
      </c>
      <c r="X15" s="62">
        <v>0.70000000000000018</v>
      </c>
      <c r="Y15" s="62">
        <v>0</v>
      </c>
      <c r="Z15" s="62">
        <v>0</v>
      </c>
      <c r="AA15" s="62">
        <v>0</v>
      </c>
      <c r="AB15" s="62">
        <v>0</v>
      </c>
      <c r="AC15" s="62">
        <v>0</v>
      </c>
      <c r="AD15" s="62">
        <v>0</v>
      </c>
      <c r="AE15" s="62"/>
      <c r="AF15" s="62" t="s">
        <v>73</v>
      </c>
    </row>
    <row r="16" spans="1:32" s="13" customFormat="1" ht="14.45" customHeight="1" x14ac:dyDescent="0.25">
      <c r="A16" s="13" t="s">
        <v>87</v>
      </c>
      <c r="B16" s="14">
        <v>142673.00186440538</v>
      </c>
      <c r="C16" s="14">
        <v>174375.45999999947</v>
      </c>
      <c r="D16" s="14">
        <v>173370.45999999947</v>
      </c>
      <c r="E16" s="14">
        <v>0</v>
      </c>
      <c r="F16" s="14">
        <v>287008.17297705426</v>
      </c>
      <c r="G16" s="14">
        <v>287703.92651916895</v>
      </c>
      <c r="H16" s="14">
        <v>446027.01771771867</v>
      </c>
      <c r="I16" s="14">
        <v>0</v>
      </c>
      <c r="J16" s="14">
        <v>0</v>
      </c>
      <c r="K16" s="14">
        <v>33452.026328828899</v>
      </c>
      <c r="L16" s="37">
        <v>2.6612586438161521</v>
      </c>
      <c r="M16" s="37">
        <v>0.47628634276749732</v>
      </c>
      <c r="N16" s="37">
        <v>0.9074446374138665</v>
      </c>
      <c r="O16" s="37">
        <v>0.91033025907875076</v>
      </c>
      <c r="P16" s="37">
        <v>1.5171299594264636</v>
      </c>
      <c r="Q16" s="34">
        <f t="shared" si="0"/>
        <v>2.6612586306632351</v>
      </c>
      <c r="R16" s="34">
        <f t="shared" si="1"/>
        <v>0.47628634456548896</v>
      </c>
      <c r="S16" s="34">
        <f t="shared" si="2"/>
        <v>0.9074446374138665</v>
      </c>
      <c r="T16" s="34">
        <f t="shared" si="3"/>
        <v>0.91033025907875076</v>
      </c>
      <c r="U16" s="34">
        <f t="shared" si="4"/>
        <v>1.5171300846345717</v>
      </c>
      <c r="W16" s="21">
        <v>98859</v>
      </c>
      <c r="X16" s="62">
        <f>IFERROR(VLOOKUP($W16,NTG_RR!$A:$N,8+COLUMN()-COLUMN($X$8),0),"")</f>
        <v>0.8</v>
      </c>
      <c r="Y16" s="62">
        <f>IFERROR(VLOOKUP($W16,NTG_RR!$A:$N,8+COLUMN()-COLUMN($X$8),0),"")</f>
        <v>0</v>
      </c>
      <c r="Z16" s="62">
        <f>IFERROR(VLOOKUP($W16,NTG_RR!$A:$N,8+COLUMN()-COLUMN($X$8),0),"")</f>
        <v>0</v>
      </c>
      <c r="AA16" s="62">
        <f>IFERROR(VLOOKUP($W16,NTG_RR!$A:$N,8+COLUMN()-COLUMN($X$8),0),"")</f>
        <v>0</v>
      </c>
      <c r="AB16" s="62">
        <f>IFERROR(VLOOKUP($W16,NTG_RR!$A:$N,8+COLUMN()-COLUMN($X$8),0),"")</f>
        <v>0</v>
      </c>
      <c r="AC16" s="62">
        <f>IFERROR(VLOOKUP($W16,NTG_RR!$A:$N,8+COLUMN()-COLUMN($X$8),0),"")</f>
        <v>0</v>
      </c>
      <c r="AD16" s="62">
        <f>IFERROR(VLOOKUP($W16,NTG_RR!$A:$N,8+COLUMN()-COLUMN($X$8),0),"")</f>
        <v>0</v>
      </c>
      <c r="AE16" s="62"/>
      <c r="AF16" s="62" t="str">
        <f>IFERROR(VLOOKUP($W16,NTG_RR!$A:$P,8+COLUMN()-COLUMN($X$8),0),"")</f>
        <v>Yes</v>
      </c>
    </row>
    <row r="17" spans="1:32" s="13" customFormat="1" ht="14.45" customHeight="1" x14ac:dyDescent="0.25">
      <c r="A17" s="3" t="s">
        <v>99</v>
      </c>
      <c r="B17" s="20">
        <v>-433350.82</v>
      </c>
      <c r="C17" s="20">
        <v>326821</v>
      </c>
      <c r="D17" s="20">
        <v>326821</v>
      </c>
      <c r="E17" s="20">
        <v>0</v>
      </c>
      <c r="F17" s="20">
        <v>1838151.8800549789</v>
      </c>
      <c r="G17" s="20">
        <v>4755299.4805602897</v>
      </c>
      <c r="H17" s="20">
        <v>7921786.8003370408</v>
      </c>
      <c r="I17" s="20">
        <v>0</v>
      </c>
      <c r="J17" s="20">
        <v>0</v>
      </c>
      <c r="K17" s="20">
        <v>594134.01002527808</v>
      </c>
      <c r="L17" s="37">
        <v>6.6243383437188594</v>
      </c>
      <c r="M17" s="37">
        <v>2.7461532082398223</v>
      </c>
      <c r="N17" s="37">
        <v>-44.638200651801434</v>
      </c>
      <c r="O17" s="37">
        <v>-44.638200651801434</v>
      </c>
      <c r="P17" s="37">
        <v>-79.939314929560751</v>
      </c>
      <c r="Q17" s="34">
        <f t="shared" si="0"/>
        <v>6.6243383382799106</v>
      </c>
      <c r="R17" s="34">
        <f t="shared" si="1"/>
        <v>2.7461532110588318</v>
      </c>
      <c r="S17" s="34">
        <f t="shared" si="2"/>
        <v>-44.638200651801434</v>
      </c>
      <c r="T17" s="34">
        <f t="shared" si="3"/>
        <v>-44.638200651801434</v>
      </c>
      <c r="U17" s="34">
        <f t="shared" si="4"/>
        <v>-79.939314741753222</v>
      </c>
      <c r="W17" s="21">
        <v>98851</v>
      </c>
      <c r="X17" s="62">
        <f>IFERROR(VLOOKUP($W17,NTG_RR!$A:$N,8+COLUMN()-COLUMN($X$8),0),"")</f>
        <v>1.84</v>
      </c>
      <c r="Y17" s="62">
        <f>IFERROR(VLOOKUP($W17,NTG_RR!$A:$N,8+COLUMN()-COLUMN($X$8),0),"")</f>
        <v>0</v>
      </c>
      <c r="Z17" s="62">
        <f>IFERROR(VLOOKUP($W17,NTG_RR!$A:$N,8+COLUMN()-COLUMN($X$8),0),"")</f>
        <v>0</v>
      </c>
      <c r="AA17" s="62">
        <f>IFERROR(VLOOKUP($W17,NTG_RR!$A:$N,8+COLUMN()-COLUMN($X$8),0),"")</f>
        <v>0</v>
      </c>
      <c r="AB17" s="62">
        <f>IFERROR(VLOOKUP($W17,NTG_RR!$A:$N,8+COLUMN()-COLUMN($X$8),0),"")</f>
        <v>0</v>
      </c>
      <c r="AC17" s="62">
        <f>IFERROR(VLOOKUP($W17,NTG_RR!$A:$N,8+COLUMN()-COLUMN($X$8),0),"")</f>
        <v>0</v>
      </c>
      <c r="AD17" s="62">
        <f>IFERROR(VLOOKUP($W17,NTG_RR!$A:$N,8+COLUMN()-COLUMN($X$8),0),"")</f>
        <v>0</v>
      </c>
      <c r="AE17" s="62"/>
      <c r="AF17" s="62" t="str">
        <f>IFERROR(VLOOKUP($W17,NTG_RR!$A:$P,8+COLUMN()-COLUMN($X$8),0),"")</f>
        <v>Yes</v>
      </c>
    </row>
    <row r="18" spans="1:32" s="13" customFormat="1" ht="14.45" customHeight="1" x14ac:dyDescent="0.25">
      <c r="A18" s="1" t="s">
        <v>89</v>
      </c>
      <c r="B18" s="20">
        <v>56187.275502360062</v>
      </c>
      <c r="C18" s="20">
        <v>22424.080000000002</v>
      </c>
      <c r="D18" s="20">
        <v>22794.68</v>
      </c>
      <c r="E18" s="20">
        <v>0</v>
      </c>
      <c r="F18" s="20">
        <v>13790.866502919494</v>
      </c>
      <c r="G18" s="20">
        <v>15187.840542797225</v>
      </c>
      <c r="H18" s="20">
        <v>21798.303390753106</v>
      </c>
      <c r="I18" s="20">
        <v>16750.762270616287</v>
      </c>
      <c r="J18" s="20">
        <v>20346.488177386051</v>
      </c>
      <c r="K18" s="20">
        <v>1634.8727543064829</v>
      </c>
      <c r="L18" s="37">
        <v>2.323600393837836</v>
      </c>
      <c r="M18" s="37">
        <v>0.16436658283157987</v>
      </c>
      <c r="N18" s="37">
        <v>0.19320161121431439</v>
      </c>
      <c r="O18" s="37">
        <v>0.40437847620092354</v>
      </c>
      <c r="P18" s="37">
        <v>0.55430031618945874</v>
      </c>
      <c r="Q18" s="34">
        <f t="shared" si="0"/>
        <v>2.3235995755823633</v>
      </c>
      <c r="R18" s="34">
        <f t="shared" si="1"/>
        <v>0.16436661600983407</v>
      </c>
      <c r="S18" s="34">
        <f t="shared" si="2"/>
        <v>0.19320161121431439</v>
      </c>
      <c r="T18" s="34">
        <f t="shared" si="3"/>
        <v>0.40437847620092354</v>
      </c>
      <c r="U18" s="34">
        <f t="shared" si="4"/>
        <v>0.55429957442795208</v>
      </c>
      <c r="W18" s="21">
        <v>98850</v>
      </c>
      <c r="X18" s="62">
        <f>IFERROR(VLOOKUP($W18,NTG_RR!$A:$N,8+COLUMN()-COLUMN($X$8),0),"")</f>
        <v>1</v>
      </c>
      <c r="Y18" s="62">
        <f>IFERROR(VLOOKUP($W18,NTG_RR!$A:$N,8+COLUMN()-COLUMN($X$8),0),"")</f>
        <v>0</v>
      </c>
      <c r="Z18" s="62">
        <f>IFERROR(VLOOKUP($W18,NTG_RR!$A:$N,8+COLUMN()-COLUMN($X$8),0),"")</f>
        <v>0</v>
      </c>
      <c r="AA18" s="62">
        <f>IFERROR(VLOOKUP($W18,NTG_RR!$A:$N,8+COLUMN()-COLUMN($X$8),0),"")</f>
        <v>0</v>
      </c>
      <c r="AB18" s="62">
        <f>IFERROR(VLOOKUP($W18,NTG_RR!$A:$N,8+COLUMN()-COLUMN($X$8),0),"")</f>
        <v>0</v>
      </c>
      <c r="AC18" s="62">
        <f>IFERROR(VLOOKUP($W18,NTG_RR!$A:$N,8+COLUMN()-COLUMN($X$8),0),"")</f>
        <v>0</v>
      </c>
      <c r="AD18" s="62">
        <f>IFERROR(VLOOKUP($W18,NTG_RR!$A:$N,8+COLUMN()-COLUMN($X$8),0),"")</f>
        <v>0</v>
      </c>
      <c r="AE18" s="62"/>
      <c r="AF18" s="62" t="str">
        <f>IFERROR(VLOOKUP($W18,NTG_RR!$A:$P,8+COLUMN()-COLUMN($X$8),0),"")</f>
        <v>No</v>
      </c>
    </row>
    <row r="19" spans="1:32" s="13" customFormat="1" ht="14.45" customHeight="1" x14ac:dyDescent="0.25">
      <c r="A19" s="1" t="s">
        <v>90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4">
        <f t="shared" si="0"/>
        <v>0</v>
      </c>
      <c r="R19" s="34">
        <f t="shared" si="1"/>
        <v>0</v>
      </c>
      <c r="S19" s="34">
        <f t="shared" si="2"/>
        <v>0</v>
      </c>
      <c r="T19" s="34">
        <f t="shared" si="3"/>
        <v>0</v>
      </c>
      <c r="U19" s="34">
        <f t="shared" si="4"/>
        <v>0</v>
      </c>
      <c r="W19" s="21">
        <v>98864</v>
      </c>
      <c r="X19" s="62">
        <f>IFERROR(VLOOKUP($W19,NTG_RR!$A:$N,8+COLUMN()-COLUMN($X$8),0),"")</f>
        <v>1</v>
      </c>
      <c r="Y19" s="62">
        <f>IFERROR(VLOOKUP($W19,NTG_RR!$A:$N,8+COLUMN()-COLUMN($X$8),0),"")</f>
        <v>0</v>
      </c>
      <c r="Z19" s="62">
        <f>IFERROR(VLOOKUP($W19,NTG_RR!$A:$N,8+COLUMN()-COLUMN($X$8),0),"")</f>
        <v>0</v>
      </c>
      <c r="AA19" s="62">
        <f>IFERROR(VLOOKUP($W19,NTG_RR!$A:$N,8+COLUMN()-COLUMN($X$8),0),"")</f>
        <v>0</v>
      </c>
      <c r="AB19" s="62">
        <f>IFERROR(VLOOKUP($W19,NTG_RR!$A:$N,8+COLUMN()-COLUMN($X$8),0),"")</f>
        <v>0</v>
      </c>
      <c r="AC19" s="62">
        <f>IFERROR(VLOOKUP($W19,NTG_RR!$A:$N,8+COLUMN()-COLUMN($X$8),0),"")</f>
        <v>0</v>
      </c>
      <c r="AD19" s="62">
        <f>IFERROR(VLOOKUP($W19,NTG_RR!$A:$N,8+COLUMN()-COLUMN($X$8),0),"")</f>
        <v>0</v>
      </c>
      <c r="AE19" s="62"/>
      <c r="AF19" s="62" t="str">
        <f>IFERROR(VLOOKUP($W19,NTG_RR!$A:$P,8+COLUMN()-COLUMN($X$8),0),"")</f>
        <v>No</v>
      </c>
    </row>
    <row r="20" spans="1:32" s="13" customFormat="1" ht="14.45" customHeight="1" x14ac:dyDescent="0.25">
      <c r="A20" s="13" t="s">
        <v>91</v>
      </c>
      <c r="B20" s="20">
        <v>7770.880000000001</v>
      </c>
      <c r="C20" s="20">
        <v>25873.8</v>
      </c>
      <c r="D20" s="20">
        <v>25873.8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37">
        <v>1</v>
      </c>
      <c r="M20" s="37">
        <v>0</v>
      </c>
      <c r="N20" s="37">
        <v>0</v>
      </c>
      <c r="O20" s="37">
        <v>0</v>
      </c>
      <c r="P20" s="37">
        <v>0</v>
      </c>
      <c r="Q20" s="34">
        <f t="shared" si="0"/>
        <v>1</v>
      </c>
      <c r="R20" s="34">
        <f t="shared" si="1"/>
        <v>0</v>
      </c>
      <c r="S20" s="34">
        <f t="shared" si="2"/>
        <v>0</v>
      </c>
      <c r="T20" s="34">
        <f t="shared" si="3"/>
        <v>0</v>
      </c>
      <c r="U20" s="34">
        <f t="shared" si="4"/>
        <v>0</v>
      </c>
      <c r="W20" s="21">
        <v>98645</v>
      </c>
      <c r="X20" s="62">
        <f>IFERROR(VLOOKUP($W20,NTG_RR!$A:$N,8+COLUMN()-COLUMN($X$8),0),"")</f>
        <v>1</v>
      </c>
      <c r="Y20" s="62">
        <f>IFERROR(VLOOKUP($W20,NTG_RR!$A:$N,8+COLUMN()-COLUMN($X$8),0),"")</f>
        <v>0</v>
      </c>
      <c r="Z20" s="62">
        <f>IFERROR(VLOOKUP($W20,NTG_RR!$A:$N,8+COLUMN()-COLUMN($X$8),0),"")</f>
        <v>0</v>
      </c>
      <c r="AA20" s="62">
        <f>IFERROR(VLOOKUP($W20,NTG_RR!$A:$N,8+COLUMN()-COLUMN($X$8),0),"")</f>
        <v>0</v>
      </c>
      <c r="AB20" s="62">
        <f>IFERROR(VLOOKUP($W20,NTG_RR!$A:$N,8+COLUMN()-COLUMN($X$8),0),"")</f>
        <v>0</v>
      </c>
      <c r="AC20" s="62">
        <f>IFERROR(VLOOKUP($W20,NTG_RR!$A:$N,8+COLUMN()-COLUMN($X$8),0),"")</f>
        <v>0</v>
      </c>
      <c r="AD20" s="62">
        <f>IFERROR(VLOOKUP($W20,NTG_RR!$A:$N,8+COLUMN()-COLUMN($X$8),0),"")</f>
        <v>0</v>
      </c>
      <c r="AE20" s="62"/>
      <c r="AF20" s="62" t="str">
        <f>IFERROR(VLOOKUP($W20,NTG_RR!$A:$P,8+COLUMN()-COLUMN($X$8),0),"")</f>
        <v>No</v>
      </c>
    </row>
    <row r="21" spans="1:32" s="13" customFormat="1" ht="14.45" customHeight="1" x14ac:dyDescent="0.25">
      <c r="A21" s="1" t="s">
        <v>93</v>
      </c>
      <c r="B21" s="20">
        <v>460397.77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4">
        <f t="shared" si="0"/>
        <v>0</v>
      </c>
      <c r="R21" s="34">
        <f t="shared" si="1"/>
        <v>0</v>
      </c>
      <c r="S21" s="34">
        <f t="shared" si="2"/>
        <v>0</v>
      </c>
      <c r="T21" s="34">
        <f t="shared" si="3"/>
        <v>0</v>
      </c>
      <c r="U21" s="34">
        <f t="shared" si="4"/>
        <v>0</v>
      </c>
      <c r="W21" s="21">
        <v>98656</v>
      </c>
      <c r="X21" s="62">
        <f>IFERROR(VLOOKUP($W21,NTG_RR!$A:$N,8+COLUMN()-COLUMN($X$8),0),"")</f>
        <v>1</v>
      </c>
      <c r="Y21" s="62">
        <f>IFERROR(VLOOKUP($W21,NTG_RR!$A:$N,8+COLUMN()-COLUMN($X$8),0),"")</f>
        <v>0</v>
      </c>
      <c r="Z21" s="62">
        <f>IFERROR(VLOOKUP($W21,NTG_RR!$A:$N,8+COLUMN()-COLUMN($X$8),0),"")</f>
        <v>0</v>
      </c>
      <c r="AA21" s="62">
        <f>IFERROR(VLOOKUP($W21,NTG_RR!$A:$N,8+COLUMN()-COLUMN($X$8),0),"")</f>
        <v>0</v>
      </c>
      <c r="AB21" s="62">
        <f>IFERROR(VLOOKUP($W21,NTG_RR!$A:$N,8+COLUMN()-COLUMN($X$8),0),"")</f>
        <v>0</v>
      </c>
      <c r="AC21" s="62">
        <f>IFERROR(VLOOKUP($W21,NTG_RR!$A:$N,8+COLUMN()-COLUMN($X$8),0),"")</f>
        <v>0</v>
      </c>
      <c r="AD21" s="62">
        <f>IFERROR(VLOOKUP($W21,NTG_RR!$A:$N,8+COLUMN()-COLUMN($X$8),0),"")</f>
        <v>0</v>
      </c>
      <c r="AE21" s="62"/>
      <c r="AF21" s="62" t="str">
        <f>IFERROR(VLOOKUP($W21,NTG_RR!$A:$P,8+COLUMN()-COLUMN($X$8),0),"")</f>
        <v>No</v>
      </c>
    </row>
    <row r="22" spans="1:32" s="13" customFormat="1" ht="14.45" customHeight="1" x14ac:dyDescent="0.25">
      <c r="A22" s="122" t="s">
        <v>100</v>
      </c>
      <c r="B22" s="123">
        <f>SUM(B9:B21)</f>
        <v>1053014.4960297241</v>
      </c>
      <c r="C22" s="123">
        <f t="shared" ref="C22:K22" si="5">SUM(C9:C21)</f>
        <v>3776036.0000000652</v>
      </c>
      <c r="D22" s="123">
        <f t="shared" si="5"/>
        <v>11347383.736481862</v>
      </c>
      <c r="E22" s="124">
        <f t="shared" si="5"/>
        <v>0</v>
      </c>
      <c r="F22" s="123">
        <f t="shared" si="5"/>
        <v>8147943.0045567211</v>
      </c>
      <c r="G22" s="123">
        <f t="shared" si="5"/>
        <v>12200297.008840185</v>
      </c>
      <c r="H22" s="123">
        <f t="shared" si="5"/>
        <v>19101275.803526413</v>
      </c>
      <c r="I22" s="123">
        <f t="shared" si="5"/>
        <v>1748645.9700184173</v>
      </c>
      <c r="J22" s="123">
        <f t="shared" si="5"/>
        <v>2081939.9219133025</v>
      </c>
      <c r="K22" s="123">
        <f t="shared" si="5"/>
        <v>1432595.685264481</v>
      </c>
      <c r="L22" s="37"/>
      <c r="M22" s="37"/>
      <c r="N22" s="37"/>
      <c r="O22" s="37"/>
      <c r="P22" s="37"/>
      <c r="Q22" s="34">
        <f t="shared" si="0"/>
        <v>1.2049143037806755</v>
      </c>
      <c r="R22" s="34">
        <f t="shared" si="1"/>
        <v>0.94014819444032072</v>
      </c>
      <c r="S22" s="34">
        <f t="shared" si="2"/>
        <v>2.5264380686991523</v>
      </c>
      <c r="T22" s="34">
        <f t="shared" si="3"/>
        <v>1.1248786302916476</v>
      </c>
      <c r="U22" s="34">
        <f t="shared" si="4"/>
        <v>1.8237971867233793</v>
      </c>
      <c r="W22" s="21"/>
      <c r="X22" s="62" t="str">
        <f>IFERROR(VLOOKUP($W22,NTG_RR!$A:$N,8+COLUMN()-COLUMN($X$8),0),"")</f>
        <v/>
      </c>
      <c r="Y22" s="62" t="str">
        <f>IFERROR(VLOOKUP($W22,NTG_RR!$A:$N,8+COLUMN()-COLUMN($X$8),0),"")</f>
        <v/>
      </c>
      <c r="Z22" s="62" t="str">
        <f>IFERROR(VLOOKUP($W22,NTG_RR!$A:$N,8+COLUMN()-COLUMN($X$8),0),"")</f>
        <v/>
      </c>
      <c r="AA22" s="62" t="str">
        <f>IFERROR(VLOOKUP($W22,NTG_RR!$A:$N,8+COLUMN()-COLUMN($X$8),0),"")</f>
        <v/>
      </c>
      <c r="AB22" s="62" t="str">
        <f>IFERROR(VLOOKUP($W22,NTG_RR!$A:$N,8+COLUMN()-COLUMN($X$8),0),"")</f>
        <v/>
      </c>
      <c r="AC22" s="62" t="str">
        <f>IFERROR(VLOOKUP($W22,NTG_RR!$A:$N,8+COLUMN()-COLUMN($X$8),0),"")</f>
        <v/>
      </c>
      <c r="AD22" s="62" t="str">
        <f>IFERROR(VLOOKUP($W22,NTG_RR!$A:$N,8+COLUMN()-COLUMN($X$8),0),"")</f>
        <v/>
      </c>
      <c r="AE22" s="62"/>
      <c r="AF22" s="62" t="str">
        <f>IFERROR(VLOOKUP($W22,NTG_RR!$A:$P,8+COLUMN()-COLUMN($X$8),0),"")</f>
        <v/>
      </c>
    </row>
    <row r="23" spans="1:32" s="13" customFormat="1" ht="14.45" customHeight="1" x14ac:dyDescent="0.25">
      <c r="A23" s="1"/>
      <c r="B23" s="14"/>
      <c r="C23" s="14"/>
      <c r="D23" s="14"/>
      <c r="E23" s="20"/>
      <c r="F23" s="14"/>
      <c r="G23" s="14"/>
      <c r="H23" s="14"/>
      <c r="I23" s="14"/>
      <c r="J23" s="14"/>
      <c r="K23" s="14"/>
      <c r="L23" s="37"/>
      <c r="M23" s="37"/>
      <c r="N23" s="37"/>
      <c r="O23" s="37"/>
      <c r="P23" s="37"/>
      <c r="Q23" s="34">
        <f t="shared" si="0"/>
        <v>0</v>
      </c>
      <c r="R23" s="34">
        <f t="shared" si="1"/>
        <v>0</v>
      </c>
      <c r="S23" s="34">
        <f t="shared" si="2"/>
        <v>0</v>
      </c>
      <c r="T23" s="34">
        <f t="shared" si="3"/>
        <v>0</v>
      </c>
      <c r="U23" s="34">
        <f t="shared" si="4"/>
        <v>0</v>
      </c>
      <c r="W23" s="21"/>
      <c r="X23" s="62" t="str">
        <f>IFERROR(VLOOKUP($W23,NTG_RR!$A:$N,8+COLUMN()-COLUMN($X$8),0),"")</f>
        <v/>
      </c>
      <c r="Y23" s="62" t="str">
        <f>IFERROR(VLOOKUP($W23,NTG_RR!$A:$N,8+COLUMN()-COLUMN($X$8),0),"")</f>
        <v/>
      </c>
      <c r="Z23" s="62" t="str">
        <f>IFERROR(VLOOKUP($W23,NTG_RR!$A:$N,8+COLUMN()-COLUMN($X$8),0),"")</f>
        <v/>
      </c>
      <c r="AA23" s="62" t="str">
        <f>IFERROR(VLOOKUP($W23,NTG_RR!$A:$N,8+COLUMN()-COLUMN($X$8),0),"")</f>
        <v/>
      </c>
      <c r="AB23" s="62" t="str">
        <f>IFERROR(VLOOKUP($W23,NTG_RR!$A:$N,8+COLUMN()-COLUMN($X$8),0),"")</f>
        <v/>
      </c>
      <c r="AC23" s="62" t="str">
        <f>IFERROR(VLOOKUP($W23,NTG_RR!$A:$N,8+COLUMN()-COLUMN($X$8),0),"")</f>
        <v/>
      </c>
      <c r="AD23" s="62" t="str">
        <f>IFERROR(VLOOKUP($W23,NTG_RR!$A:$N,8+COLUMN()-COLUMN($X$8),0),"")</f>
        <v/>
      </c>
      <c r="AE23" s="62"/>
      <c r="AF23" s="62" t="str">
        <f>IFERROR(VLOOKUP($W23,NTG_RR!$A:$P,8+COLUMN()-COLUMN($X$8),0),"")</f>
        <v/>
      </c>
    </row>
    <row r="24" spans="1:32" s="13" customFormat="1" ht="14.45" customHeight="1" x14ac:dyDescent="0.25">
      <c r="A24" s="10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37"/>
      <c r="M24" s="37"/>
      <c r="N24" s="37"/>
      <c r="O24" s="37"/>
      <c r="P24" s="37"/>
      <c r="Q24" s="34">
        <f t="shared" si="0"/>
        <v>0</v>
      </c>
      <c r="R24" s="34">
        <f t="shared" si="1"/>
        <v>0</v>
      </c>
      <c r="S24" s="34">
        <f t="shared" si="2"/>
        <v>0</v>
      </c>
      <c r="T24" s="34">
        <f t="shared" si="3"/>
        <v>0</v>
      </c>
      <c r="U24" s="34">
        <f t="shared" si="4"/>
        <v>0</v>
      </c>
      <c r="W24" s="21"/>
      <c r="X24" s="62" t="str">
        <f>IFERROR(VLOOKUP($W24,NTG_RR!$A:$N,8+COLUMN()-COLUMN($X$8),0),"")</f>
        <v/>
      </c>
      <c r="Y24" s="62" t="str">
        <f>IFERROR(VLOOKUP($W24,NTG_RR!$A:$N,8+COLUMN()-COLUMN($X$8),0),"")</f>
        <v/>
      </c>
      <c r="Z24" s="62" t="str">
        <f>IFERROR(VLOOKUP($W24,NTG_RR!$A:$N,8+COLUMN()-COLUMN($X$8),0),"")</f>
        <v/>
      </c>
      <c r="AA24" s="62" t="str">
        <f>IFERROR(VLOOKUP($W24,NTG_RR!$A:$N,8+COLUMN()-COLUMN($X$8),0),"")</f>
        <v/>
      </c>
      <c r="AB24" s="62" t="str">
        <f>IFERROR(VLOOKUP($W24,NTG_RR!$A:$N,8+COLUMN()-COLUMN($X$8),0),"")</f>
        <v/>
      </c>
      <c r="AC24" s="62" t="str">
        <f>IFERROR(VLOOKUP($W24,NTG_RR!$A:$N,8+COLUMN()-COLUMN($X$8),0),"")</f>
        <v/>
      </c>
      <c r="AD24" s="62" t="str">
        <f>IFERROR(VLOOKUP($W24,NTG_RR!$A:$N,8+COLUMN()-COLUMN($X$8),0),"")</f>
        <v/>
      </c>
      <c r="AE24" s="62"/>
      <c r="AF24" s="62" t="str">
        <f>IFERROR(VLOOKUP($W24,NTG_RR!$A:$P,8+COLUMN()-COLUMN($X$8),0),"")</f>
        <v/>
      </c>
    </row>
    <row r="25" spans="1:32" s="13" customFormat="1" ht="14.45" customHeight="1" x14ac:dyDescent="0.25">
      <c r="A25" t="s">
        <v>101</v>
      </c>
      <c r="L25" s="37"/>
      <c r="M25" s="37"/>
      <c r="N25" s="37"/>
      <c r="O25" s="37"/>
      <c r="P25" s="37"/>
      <c r="Q25" s="34">
        <f t="shared" si="0"/>
        <v>0</v>
      </c>
      <c r="R25" s="34">
        <f t="shared" si="1"/>
        <v>0</v>
      </c>
      <c r="S25" s="34">
        <f t="shared" si="2"/>
        <v>0</v>
      </c>
      <c r="T25" s="34">
        <f t="shared" si="3"/>
        <v>0</v>
      </c>
      <c r="U25" s="34">
        <f t="shared" si="4"/>
        <v>0</v>
      </c>
      <c r="W25" s="21"/>
      <c r="X25" s="62" t="str">
        <f>IFERROR(VLOOKUP($W25,NTG_RR!$A:$N,8+COLUMN()-COLUMN($X$8),0),"")</f>
        <v/>
      </c>
      <c r="Y25" s="62" t="str">
        <f>IFERROR(VLOOKUP($W25,NTG_RR!$A:$N,8+COLUMN()-COLUMN($X$8),0),"")</f>
        <v/>
      </c>
      <c r="Z25" s="62" t="str">
        <f>IFERROR(VLOOKUP($W25,NTG_RR!$A:$N,8+COLUMN()-COLUMN($X$8),0),"")</f>
        <v/>
      </c>
      <c r="AA25" s="62" t="str">
        <f>IFERROR(VLOOKUP($W25,NTG_RR!$A:$N,8+COLUMN()-COLUMN($X$8),0),"")</f>
        <v/>
      </c>
      <c r="AB25" s="62" t="str">
        <f>IFERROR(VLOOKUP($W25,NTG_RR!$A:$N,8+COLUMN()-COLUMN($X$8),0),"")</f>
        <v/>
      </c>
      <c r="AC25" s="62" t="str">
        <f>IFERROR(VLOOKUP($W25,NTG_RR!$A:$N,8+COLUMN()-COLUMN($X$8),0),"")</f>
        <v/>
      </c>
      <c r="AD25" s="62" t="str">
        <f>IFERROR(VLOOKUP($W25,NTG_RR!$A:$N,8+COLUMN()-COLUMN($X$8),0),"")</f>
        <v/>
      </c>
      <c r="AE25" s="62"/>
      <c r="AF25" s="62" t="str">
        <f>IFERROR(VLOOKUP($W25,NTG_RR!$A:$P,8+COLUMN()-COLUMN($X$8),0),"")</f>
        <v/>
      </c>
    </row>
    <row r="26" spans="1:32" s="13" customFormat="1" ht="14.45" customHeight="1" x14ac:dyDescent="0.25">
      <c r="A26" t="s">
        <v>102</v>
      </c>
      <c r="L26" s="37"/>
      <c r="M26" s="37"/>
      <c r="N26" s="37"/>
      <c r="O26" s="37"/>
      <c r="P26" s="37"/>
      <c r="Q26" s="34">
        <f t="shared" si="0"/>
        <v>0</v>
      </c>
      <c r="R26" s="34">
        <f t="shared" si="1"/>
        <v>0</v>
      </c>
      <c r="S26" s="34">
        <f t="shared" si="2"/>
        <v>0</v>
      </c>
      <c r="T26" s="34">
        <f t="shared" si="3"/>
        <v>0</v>
      </c>
      <c r="U26" s="34">
        <f t="shared" si="4"/>
        <v>0</v>
      </c>
      <c r="W26" s="21"/>
      <c r="X26" s="62" t="str">
        <f>IFERROR(VLOOKUP($W26,NTG_RR!$A:$N,8+COLUMN()-COLUMN($X$8),0),"")</f>
        <v/>
      </c>
      <c r="Y26" s="62" t="str">
        <f>IFERROR(VLOOKUP($W26,NTG_RR!$A:$N,8+COLUMN()-COLUMN($X$8),0),"")</f>
        <v/>
      </c>
      <c r="Z26" s="62" t="str">
        <f>IFERROR(VLOOKUP($W26,NTG_RR!$A:$N,8+COLUMN()-COLUMN($X$8),0),"")</f>
        <v/>
      </c>
      <c r="AA26" s="62" t="str">
        <f>IFERROR(VLOOKUP($W26,NTG_RR!$A:$N,8+COLUMN()-COLUMN($X$8),0),"")</f>
        <v/>
      </c>
      <c r="AB26" s="62" t="str">
        <f>IFERROR(VLOOKUP($W26,NTG_RR!$A:$N,8+COLUMN()-COLUMN($X$8),0),"")</f>
        <v/>
      </c>
      <c r="AC26" s="62" t="str">
        <f>IFERROR(VLOOKUP($W26,NTG_RR!$A:$N,8+COLUMN()-COLUMN($X$8),0),"")</f>
        <v/>
      </c>
      <c r="AD26" s="62" t="str">
        <f>IFERROR(VLOOKUP($W26,NTG_RR!$A:$N,8+COLUMN()-COLUMN($X$8),0),"")</f>
        <v/>
      </c>
      <c r="AE26" s="62"/>
      <c r="AF26" s="62" t="str">
        <f>IFERROR(VLOOKUP($W26,NTG_RR!$A:$P,8+COLUMN()-COLUMN($X$8),0),"")</f>
        <v/>
      </c>
    </row>
    <row r="27" spans="1:32" ht="14.45" customHeight="1" x14ac:dyDescent="0.25">
      <c r="A27" t="s">
        <v>114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37"/>
      <c r="M27" s="37"/>
      <c r="N27" s="37"/>
      <c r="O27" s="37"/>
      <c r="P27" s="37"/>
      <c r="Q27" s="34">
        <f t="shared" si="0"/>
        <v>0</v>
      </c>
      <c r="R27" s="34">
        <f t="shared" si="1"/>
        <v>0</v>
      </c>
      <c r="S27" s="34">
        <f t="shared" si="2"/>
        <v>0</v>
      </c>
      <c r="T27" s="34">
        <f t="shared" si="3"/>
        <v>0</v>
      </c>
      <c r="U27" s="34">
        <f t="shared" si="4"/>
        <v>0</v>
      </c>
      <c r="X27" s="62" t="str">
        <f>IFERROR(VLOOKUP($W27,NTG_RR!$A:$N,8+COLUMN()-COLUMN($X$8),0),"")</f>
        <v/>
      </c>
      <c r="Y27" s="62" t="str">
        <f>IFERROR(VLOOKUP($W27,NTG_RR!$A:$N,8+COLUMN()-COLUMN($X$8),0),"")</f>
        <v/>
      </c>
      <c r="Z27" s="62" t="str">
        <f>IFERROR(VLOOKUP($W27,NTG_RR!$A:$N,8+COLUMN()-COLUMN($X$8),0),"")</f>
        <v/>
      </c>
      <c r="AA27" s="62" t="str">
        <f>IFERROR(VLOOKUP($W27,NTG_RR!$A:$N,8+COLUMN()-COLUMN($X$8),0),"")</f>
        <v/>
      </c>
      <c r="AB27" s="62" t="str">
        <f>IFERROR(VLOOKUP($W27,NTG_RR!$A:$N,8+COLUMN()-COLUMN($X$8),0),"")</f>
        <v/>
      </c>
      <c r="AC27" s="62" t="str">
        <f>IFERROR(VLOOKUP($W27,NTG_RR!$A:$N,8+COLUMN()-COLUMN($X$8),0),"")</f>
        <v/>
      </c>
      <c r="AD27" s="62" t="str">
        <f>IFERROR(VLOOKUP($W27,NTG_RR!$A:$N,8+COLUMN()-COLUMN($X$8),0),"")</f>
        <v/>
      </c>
      <c r="AF27" s="62" t="str">
        <f>IFERROR(VLOOKUP($W27,NTG_RR!$A:$P,8+COLUMN()-COLUMN($X$8),0),"")</f>
        <v/>
      </c>
    </row>
    <row r="28" spans="1:32" ht="14.45" customHeight="1" x14ac:dyDescent="0.25">
      <c r="A28" t="s">
        <v>104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37"/>
      <c r="M28" s="37"/>
      <c r="N28" s="37"/>
      <c r="O28" s="37"/>
      <c r="P28" s="37"/>
      <c r="Q28" s="34">
        <f t="shared" si="0"/>
        <v>0</v>
      </c>
      <c r="R28" s="34">
        <f t="shared" si="1"/>
        <v>0</v>
      </c>
      <c r="S28" s="34">
        <f t="shared" si="2"/>
        <v>0</v>
      </c>
      <c r="T28" s="34">
        <f t="shared" si="3"/>
        <v>0</v>
      </c>
      <c r="U28" s="34">
        <f t="shared" si="4"/>
        <v>0</v>
      </c>
      <c r="X28" s="62" t="str">
        <f>IFERROR(VLOOKUP($W28,NTG_RR!$A:$N,8+COLUMN()-COLUMN($X$8),0),"")</f>
        <v/>
      </c>
      <c r="Y28" s="62" t="str">
        <f>IFERROR(VLOOKUP($W28,NTG_RR!$A:$N,8+COLUMN()-COLUMN($X$8),0),"")</f>
        <v/>
      </c>
      <c r="Z28" s="62" t="str">
        <f>IFERROR(VLOOKUP($W28,NTG_RR!$A:$N,8+COLUMN()-COLUMN($X$8),0),"")</f>
        <v/>
      </c>
      <c r="AA28" s="62" t="str">
        <f>IFERROR(VLOOKUP($W28,NTG_RR!$A:$N,8+COLUMN()-COLUMN($X$8),0),"")</f>
        <v/>
      </c>
      <c r="AB28" s="62" t="str">
        <f>IFERROR(VLOOKUP($W28,NTG_RR!$A:$N,8+COLUMN()-COLUMN($X$8),0),"")</f>
        <v/>
      </c>
      <c r="AC28" s="62" t="str">
        <f>IFERROR(VLOOKUP($W28,NTG_RR!$A:$N,8+COLUMN()-COLUMN($X$8),0),"")</f>
        <v/>
      </c>
      <c r="AD28" s="62" t="str">
        <f>IFERROR(VLOOKUP($W28,NTG_RR!$A:$N,8+COLUMN()-COLUMN($X$8),0),"")</f>
        <v/>
      </c>
      <c r="AF28" s="62" t="str">
        <f>IFERROR(VLOOKUP($W28,NTG_RR!$A:$P,8+COLUMN()-COLUMN($X$8),0),"")</f>
        <v/>
      </c>
    </row>
    <row r="29" spans="1:32" ht="14.45" customHeight="1" x14ac:dyDescent="0.25">
      <c r="A29" t="s">
        <v>105</v>
      </c>
      <c r="Q29" s="34">
        <f t="shared" si="0"/>
        <v>0</v>
      </c>
      <c r="R29" s="34">
        <f t="shared" si="1"/>
        <v>0</v>
      </c>
      <c r="S29" s="34">
        <f t="shared" si="2"/>
        <v>0</v>
      </c>
      <c r="T29" s="34">
        <f t="shared" si="3"/>
        <v>0</v>
      </c>
      <c r="U29" s="34">
        <f t="shared" si="4"/>
        <v>0</v>
      </c>
      <c r="X29" s="62" t="str">
        <f>IFERROR(VLOOKUP($W29,NTG_RR!$A:$N,8+COLUMN()-COLUMN($X$8),0),"")</f>
        <v/>
      </c>
      <c r="Y29" s="62" t="str">
        <f>IFERROR(VLOOKUP($W29,NTG_RR!$A:$N,8+COLUMN()-COLUMN($X$8),0),"")</f>
        <v/>
      </c>
      <c r="Z29" s="62" t="str">
        <f>IFERROR(VLOOKUP($W29,NTG_RR!$A:$N,8+COLUMN()-COLUMN($X$8),0),"")</f>
        <v/>
      </c>
      <c r="AA29" s="62" t="str">
        <f>IFERROR(VLOOKUP($W29,NTG_RR!$A:$N,8+COLUMN()-COLUMN($X$8),0),"")</f>
        <v/>
      </c>
      <c r="AB29" s="62" t="str">
        <f>IFERROR(VLOOKUP($W29,NTG_RR!$A:$N,8+COLUMN()-COLUMN($X$8),0),"")</f>
        <v/>
      </c>
      <c r="AC29" s="62" t="str">
        <f>IFERROR(VLOOKUP($W29,NTG_RR!$A:$N,8+COLUMN()-COLUMN($X$8),0),"")</f>
        <v/>
      </c>
      <c r="AD29" s="62" t="str">
        <f>IFERROR(VLOOKUP($W29,NTG_RR!$A:$N,8+COLUMN()-COLUMN($X$8),0),"")</f>
        <v/>
      </c>
      <c r="AF29" s="62" t="str">
        <f>IFERROR(VLOOKUP($W29,NTG_RR!$A:$P,8+COLUMN()-COLUMN($X$8),0),"")</f>
        <v/>
      </c>
    </row>
    <row r="30" spans="1:32" ht="14.45" customHeight="1" x14ac:dyDescent="0.25">
      <c r="A30" t="s">
        <v>106</v>
      </c>
      <c r="Q30" s="34">
        <f t="shared" si="0"/>
        <v>0</v>
      </c>
      <c r="R30" s="34">
        <f t="shared" si="1"/>
        <v>0</v>
      </c>
      <c r="S30" s="34">
        <f t="shared" si="2"/>
        <v>0</v>
      </c>
      <c r="T30" s="34">
        <f t="shared" si="3"/>
        <v>0</v>
      </c>
      <c r="U30" s="34">
        <f t="shared" si="4"/>
        <v>0</v>
      </c>
      <c r="X30" s="62" t="str">
        <f>IFERROR(VLOOKUP($W30,NTG_RR!$A:$N,8+COLUMN()-COLUMN($X$8),0),"")</f>
        <v/>
      </c>
      <c r="Y30" s="62" t="str">
        <f>IFERROR(VLOOKUP($W30,NTG_RR!$A:$N,8+COLUMN()-COLUMN($X$8),0),"")</f>
        <v/>
      </c>
      <c r="Z30" s="62" t="str">
        <f>IFERROR(VLOOKUP($W30,NTG_RR!$A:$N,8+COLUMN()-COLUMN($X$8),0),"")</f>
        <v/>
      </c>
      <c r="AA30" s="62" t="str">
        <f>IFERROR(VLOOKUP($W30,NTG_RR!$A:$N,8+COLUMN()-COLUMN($X$8),0),"")</f>
        <v/>
      </c>
      <c r="AB30" s="62" t="str">
        <f>IFERROR(VLOOKUP($W30,NTG_RR!$A:$N,8+COLUMN()-COLUMN($X$8),0),"")</f>
        <v/>
      </c>
      <c r="AC30" s="62" t="str">
        <f>IFERROR(VLOOKUP($W30,NTG_RR!$A:$N,8+COLUMN()-COLUMN($X$8),0),"")</f>
        <v/>
      </c>
      <c r="AD30" s="62" t="str">
        <f>IFERROR(VLOOKUP($W30,NTG_RR!$A:$N,8+COLUMN()-COLUMN($X$8),0),"")</f>
        <v/>
      </c>
      <c r="AF30" s="62" t="str">
        <f>IFERROR(VLOOKUP($W30,NTG_RR!$A:$P,8+COLUMN()-COLUMN($X$8),0),"")</f>
        <v/>
      </c>
    </row>
    <row r="31" spans="1:32" ht="14.45" customHeight="1" x14ac:dyDescent="0.25">
      <c r="A31" t="s">
        <v>107</v>
      </c>
      <c r="Q31" s="34">
        <f t="shared" si="0"/>
        <v>0</v>
      </c>
      <c r="R31" s="34">
        <f t="shared" si="1"/>
        <v>0</v>
      </c>
      <c r="S31" s="34">
        <f t="shared" si="2"/>
        <v>0</v>
      </c>
      <c r="T31" s="34">
        <f t="shared" si="3"/>
        <v>0</v>
      </c>
      <c r="U31" s="34">
        <f t="shared" si="4"/>
        <v>0</v>
      </c>
      <c r="X31" s="62" t="str">
        <f>IFERROR(VLOOKUP($W31,NTG_RR!$A:$N,8+COLUMN()-COLUMN($X$8),0),"")</f>
        <v/>
      </c>
      <c r="Y31" s="62" t="str">
        <f>IFERROR(VLOOKUP($W31,NTG_RR!$A:$N,8+COLUMN()-COLUMN($X$8),0),"")</f>
        <v/>
      </c>
      <c r="Z31" s="62" t="str">
        <f>IFERROR(VLOOKUP($W31,NTG_RR!$A:$N,8+COLUMN()-COLUMN($X$8),0),"")</f>
        <v/>
      </c>
      <c r="AA31" s="62" t="str">
        <f>IFERROR(VLOOKUP($W31,NTG_RR!$A:$N,8+COLUMN()-COLUMN($X$8),0),"")</f>
        <v/>
      </c>
      <c r="AB31" s="62" t="str">
        <f>IFERROR(VLOOKUP($W31,NTG_RR!$A:$N,8+COLUMN()-COLUMN($X$8),0),"")</f>
        <v/>
      </c>
      <c r="AC31" s="62" t="str">
        <f>IFERROR(VLOOKUP($W31,NTG_RR!$A:$N,8+COLUMN()-COLUMN($X$8),0),"")</f>
        <v/>
      </c>
      <c r="AD31" s="62" t="str">
        <f>IFERROR(VLOOKUP($W31,NTG_RR!$A:$N,8+COLUMN()-COLUMN($X$8),0),"")</f>
        <v/>
      </c>
      <c r="AF31" s="62" t="str">
        <f>IFERROR(VLOOKUP($W31,NTG_RR!$A:$P,8+COLUMN()-COLUMN($X$8),0),"")</f>
        <v/>
      </c>
    </row>
    <row r="32" spans="1:32" ht="14.45" customHeight="1" x14ac:dyDescent="0.25">
      <c r="A32" t="s">
        <v>108</v>
      </c>
      <c r="Q32" s="34">
        <f t="shared" si="0"/>
        <v>0</v>
      </c>
      <c r="R32" s="34">
        <f t="shared" si="1"/>
        <v>0</v>
      </c>
      <c r="S32" s="34">
        <f t="shared" si="2"/>
        <v>0</v>
      </c>
      <c r="T32" s="34">
        <f t="shared" si="3"/>
        <v>0</v>
      </c>
      <c r="U32" s="34">
        <f t="shared" si="4"/>
        <v>0</v>
      </c>
      <c r="X32" s="62" t="str">
        <f>IFERROR(VLOOKUP($W32,NTG_RR!$A:$N,8+COLUMN()-COLUMN($X$8),0),"")</f>
        <v/>
      </c>
      <c r="Y32" s="62" t="str">
        <f>IFERROR(VLOOKUP($W32,NTG_RR!$A:$N,8+COLUMN()-COLUMN($X$8),0),"")</f>
        <v/>
      </c>
      <c r="Z32" s="62" t="str">
        <f>IFERROR(VLOOKUP($W32,NTG_RR!$A:$N,8+COLUMN()-COLUMN($X$8),0),"")</f>
        <v/>
      </c>
      <c r="AA32" s="62" t="str">
        <f>IFERROR(VLOOKUP($W32,NTG_RR!$A:$N,8+COLUMN()-COLUMN($X$8),0),"")</f>
        <v/>
      </c>
      <c r="AB32" s="62" t="str">
        <f>IFERROR(VLOOKUP($W32,NTG_RR!$A:$N,8+COLUMN()-COLUMN($X$8),0),"")</f>
        <v/>
      </c>
      <c r="AC32" s="62" t="str">
        <f>IFERROR(VLOOKUP($W32,NTG_RR!$A:$N,8+COLUMN()-COLUMN($X$8),0),"")</f>
        <v/>
      </c>
      <c r="AD32" s="62" t="str">
        <f>IFERROR(VLOOKUP($W32,NTG_RR!$A:$N,8+COLUMN()-COLUMN($X$8),0),"")</f>
        <v/>
      </c>
      <c r="AF32" s="62" t="str">
        <f>IFERROR(VLOOKUP($W32,NTG_RR!$A:$P,8+COLUMN()-COLUMN($X$8),0),"")</f>
        <v/>
      </c>
    </row>
    <row r="33" spans="1:32" ht="14.45" customHeight="1" x14ac:dyDescent="0.25">
      <c r="A33" t="s">
        <v>109</v>
      </c>
      <c r="Q33" s="34">
        <f t="shared" si="0"/>
        <v>0</v>
      </c>
      <c r="R33" s="34">
        <f t="shared" si="1"/>
        <v>0</v>
      </c>
      <c r="S33" s="34">
        <f t="shared" si="2"/>
        <v>0</v>
      </c>
      <c r="T33" s="34">
        <f t="shared" si="3"/>
        <v>0</v>
      </c>
      <c r="U33" s="34">
        <f t="shared" si="4"/>
        <v>0</v>
      </c>
      <c r="X33" s="62" t="str">
        <f>IFERROR(VLOOKUP($W33,NTG_RR!$A:$N,8+COLUMN()-COLUMN($X$8),0),"")</f>
        <v/>
      </c>
      <c r="Y33" s="62" t="str">
        <f>IFERROR(VLOOKUP($W33,NTG_RR!$A:$N,8+COLUMN()-COLUMN($X$8),0),"")</f>
        <v/>
      </c>
      <c r="Z33" s="62" t="str">
        <f>IFERROR(VLOOKUP($W33,NTG_RR!$A:$N,8+COLUMN()-COLUMN($X$8),0),"")</f>
        <v/>
      </c>
      <c r="AA33" s="62" t="str">
        <f>IFERROR(VLOOKUP($W33,NTG_RR!$A:$N,8+COLUMN()-COLUMN($X$8),0),"")</f>
        <v/>
      </c>
      <c r="AB33" s="62" t="str">
        <f>IFERROR(VLOOKUP($W33,NTG_RR!$A:$N,8+COLUMN()-COLUMN($X$8),0),"")</f>
        <v/>
      </c>
      <c r="AC33" s="62" t="str">
        <f>IFERROR(VLOOKUP($W33,NTG_RR!$A:$N,8+COLUMN()-COLUMN($X$8),0),"")</f>
        <v/>
      </c>
      <c r="AD33" s="62" t="str">
        <f>IFERROR(VLOOKUP($W33,NTG_RR!$A:$N,8+COLUMN()-COLUMN($X$8),0),"")</f>
        <v/>
      </c>
      <c r="AF33" s="62" t="str">
        <f>IFERROR(VLOOKUP($W33,NTG_RR!$A:$P,8+COLUMN()-COLUMN($X$8),0),"")</f>
        <v/>
      </c>
    </row>
    <row r="34" spans="1:32" ht="14.45" customHeight="1" x14ac:dyDescent="0.25">
      <c r="A34" t="s">
        <v>110</v>
      </c>
      <c r="Q34" s="34">
        <f t="shared" si="0"/>
        <v>0</v>
      </c>
      <c r="R34" s="34">
        <f t="shared" si="1"/>
        <v>0</v>
      </c>
      <c r="S34" s="34">
        <f t="shared" si="2"/>
        <v>0</v>
      </c>
      <c r="T34" s="34">
        <f t="shared" si="3"/>
        <v>0</v>
      </c>
      <c r="U34" s="34">
        <f t="shared" si="4"/>
        <v>0</v>
      </c>
      <c r="X34" s="62" t="str">
        <f>IFERROR(VLOOKUP($W34,NTG_RR!$A:$N,8+COLUMN()-COLUMN($X$8),0),"")</f>
        <v/>
      </c>
      <c r="Y34" s="62" t="str">
        <f>IFERROR(VLOOKUP($W34,NTG_RR!$A:$N,8+COLUMN()-COLUMN($X$8),0),"")</f>
        <v/>
      </c>
      <c r="Z34" s="62" t="str">
        <f>IFERROR(VLOOKUP($W34,NTG_RR!$A:$N,8+COLUMN()-COLUMN($X$8),0),"")</f>
        <v/>
      </c>
      <c r="AA34" s="62" t="str">
        <f>IFERROR(VLOOKUP($W34,NTG_RR!$A:$N,8+COLUMN()-COLUMN($X$8),0),"")</f>
        <v/>
      </c>
      <c r="AB34" s="62" t="str">
        <f>IFERROR(VLOOKUP($W34,NTG_RR!$A:$N,8+COLUMN()-COLUMN($X$8),0),"")</f>
        <v/>
      </c>
      <c r="AC34" s="62" t="str">
        <f>IFERROR(VLOOKUP($W34,NTG_RR!$A:$N,8+COLUMN()-COLUMN($X$8),0),"")</f>
        <v/>
      </c>
      <c r="AD34" s="62" t="str">
        <f>IFERROR(VLOOKUP($W34,NTG_RR!$A:$N,8+COLUMN()-COLUMN($X$8),0),"")</f>
        <v/>
      </c>
      <c r="AF34" s="62" t="str">
        <f>IFERROR(VLOOKUP($W34,NTG_RR!$A:$P,8+COLUMN()-COLUMN($X$8),0),"")</f>
        <v/>
      </c>
    </row>
    <row r="35" spans="1:32" ht="14.45" customHeight="1" x14ac:dyDescent="0.25">
      <c r="A35" t="s">
        <v>111</v>
      </c>
      <c r="Q35" s="34">
        <f t="shared" si="0"/>
        <v>0</v>
      </c>
      <c r="R35" s="34">
        <f t="shared" si="1"/>
        <v>0</v>
      </c>
      <c r="S35" s="34">
        <f t="shared" si="2"/>
        <v>0</v>
      </c>
      <c r="T35" s="34">
        <f t="shared" si="3"/>
        <v>0</v>
      </c>
      <c r="U35" s="34">
        <f t="shared" si="4"/>
        <v>0</v>
      </c>
      <c r="X35" s="62" t="str">
        <f>IFERROR(VLOOKUP($W35,NTG_RR!$A:$N,8+COLUMN()-COLUMN($X$8),0),"")</f>
        <v/>
      </c>
      <c r="Y35" s="62" t="str">
        <f>IFERROR(VLOOKUP($W35,NTG_RR!$A:$N,8+COLUMN()-COLUMN($X$8),0),"")</f>
        <v/>
      </c>
      <c r="Z35" s="62" t="str">
        <f>IFERROR(VLOOKUP($W35,NTG_RR!$A:$N,8+COLUMN()-COLUMN($X$8),0),"")</f>
        <v/>
      </c>
      <c r="AA35" s="62" t="str">
        <f>IFERROR(VLOOKUP($W35,NTG_RR!$A:$N,8+COLUMN()-COLUMN($X$8),0),"")</f>
        <v/>
      </c>
      <c r="AB35" s="62" t="str">
        <f>IFERROR(VLOOKUP($W35,NTG_RR!$A:$N,8+COLUMN()-COLUMN($X$8),0),"")</f>
        <v/>
      </c>
      <c r="AC35" s="62" t="str">
        <f>IFERROR(VLOOKUP($W35,NTG_RR!$A:$N,8+COLUMN()-COLUMN($X$8),0),"")</f>
        <v/>
      </c>
      <c r="AD35" s="62" t="str">
        <f>IFERROR(VLOOKUP($W35,NTG_RR!$A:$N,8+COLUMN()-COLUMN($X$8),0),"")</f>
        <v/>
      </c>
      <c r="AF35" s="62" t="str">
        <f>IFERROR(VLOOKUP($W35,NTG_RR!$A:$P,8+COLUMN()-COLUMN($X$8),0),"")</f>
        <v/>
      </c>
    </row>
    <row r="36" spans="1:32" ht="14.45" customHeight="1" x14ac:dyDescent="0.25">
      <c r="A36" t="s">
        <v>112</v>
      </c>
      <c r="Q36" s="34">
        <f t="shared" si="0"/>
        <v>0</v>
      </c>
      <c r="R36" s="34">
        <f t="shared" si="1"/>
        <v>0</v>
      </c>
      <c r="S36" s="34">
        <f t="shared" si="2"/>
        <v>0</v>
      </c>
      <c r="T36" s="34">
        <f t="shared" si="3"/>
        <v>0</v>
      </c>
      <c r="U36" s="34">
        <f t="shared" si="4"/>
        <v>0</v>
      </c>
      <c r="X36" s="62" t="str">
        <f>IFERROR(VLOOKUP($W36,NTG_RR!$A:$N,8+COLUMN()-COLUMN($X$8),0),"")</f>
        <v/>
      </c>
      <c r="Y36" s="62" t="str">
        <f>IFERROR(VLOOKUP($W36,NTG_RR!$A:$N,8+COLUMN()-COLUMN($X$8),0),"")</f>
        <v/>
      </c>
      <c r="Z36" s="62" t="str">
        <f>IFERROR(VLOOKUP($W36,NTG_RR!$A:$N,8+COLUMN()-COLUMN($X$8),0),"")</f>
        <v/>
      </c>
      <c r="AA36" s="62" t="str">
        <f>IFERROR(VLOOKUP($W36,NTG_RR!$A:$N,8+COLUMN()-COLUMN($X$8),0),"")</f>
        <v/>
      </c>
      <c r="AB36" s="62" t="str">
        <f>IFERROR(VLOOKUP($W36,NTG_RR!$A:$N,8+COLUMN()-COLUMN($X$8),0),"")</f>
        <v/>
      </c>
      <c r="AC36" s="62" t="str">
        <f>IFERROR(VLOOKUP($W36,NTG_RR!$A:$N,8+COLUMN()-COLUMN($X$8),0),"")</f>
        <v/>
      </c>
      <c r="AD36" s="62" t="str">
        <f>IFERROR(VLOOKUP($W36,NTG_RR!$A:$N,8+COLUMN()-COLUMN($X$8),0),"")</f>
        <v/>
      </c>
      <c r="AF36" s="62" t="str">
        <f>IFERROR(VLOOKUP($W36,NTG_RR!$A:$P,8+COLUMN()-COLUMN($X$8),0),"")</f>
        <v/>
      </c>
    </row>
    <row r="37" spans="1:32" ht="14.45" customHeight="1" x14ac:dyDescent="0.25">
      <c r="Q37" s="34">
        <f t="shared" si="0"/>
        <v>0</v>
      </c>
      <c r="R37" s="34">
        <f t="shared" si="1"/>
        <v>0</v>
      </c>
      <c r="S37" s="34">
        <f t="shared" si="2"/>
        <v>0</v>
      </c>
      <c r="T37" s="34">
        <f t="shared" si="3"/>
        <v>0</v>
      </c>
      <c r="U37" s="34">
        <f t="shared" si="4"/>
        <v>0</v>
      </c>
      <c r="X37" s="62" t="str">
        <f>IFERROR(VLOOKUP($W37,NTG_RR!$A:$N,8+COLUMN()-COLUMN($X$8),0),"")</f>
        <v/>
      </c>
      <c r="Y37" s="62" t="str">
        <f>IFERROR(VLOOKUP($W37,NTG_RR!$A:$N,8+COLUMN()-COLUMN($X$8),0),"")</f>
        <v/>
      </c>
      <c r="Z37" s="62" t="str">
        <f>IFERROR(VLOOKUP($W37,NTG_RR!$A:$N,8+COLUMN()-COLUMN($X$8),0),"")</f>
        <v/>
      </c>
      <c r="AA37" s="62" t="str">
        <f>IFERROR(VLOOKUP($W37,NTG_RR!$A:$N,8+COLUMN()-COLUMN($X$8),0),"")</f>
        <v/>
      </c>
      <c r="AB37" s="62" t="str">
        <f>IFERROR(VLOOKUP($W37,NTG_RR!$A:$N,8+COLUMN()-COLUMN($X$8),0),"")</f>
        <v/>
      </c>
      <c r="AC37" s="62" t="str">
        <f>IFERROR(VLOOKUP($W37,NTG_RR!$A:$N,8+COLUMN()-COLUMN($X$8),0),"")</f>
        <v/>
      </c>
      <c r="AD37" s="62" t="str">
        <f>IFERROR(VLOOKUP($W37,NTG_RR!$A:$N,8+COLUMN()-COLUMN($X$8),0),"")</f>
        <v/>
      </c>
      <c r="AF37" s="62" t="str">
        <f>IFERROR(VLOOKUP($W37,NTG_RR!$A:$P,8+COLUMN()-COLUMN($X$8),0),"")</f>
        <v/>
      </c>
    </row>
    <row r="38" spans="1:32" ht="14.45" customHeight="1" x14ac:dyDescent="0.25">
      <c r="Q38" s="34">
        <f t="shared" si="0"/>
        <v>0</v>
      </c>
      <c r="R38" s="34">
        <f t="shared" si="1"/>
        <v>0</v>
      </c>
      <c r="S38" s="34">
        <f t="shared" si="2"/>
        <v>0</v>
      </c>
      <c r="T38" s="34">
        <f t="shared" si="3"/>
        <v>0</v>
      </c>
      <c r="U38" s="34">
        <f t="shared" si="4"/>
        <v>0</v>
      </c>
      <c r="X38" s="62" t="str">
        <f>IFERROR(VLOOKUP($W38,NTG_RR!$A:$N,8+COLUMN()-COLUMN($X$8),0),"")</f>
        <v/>
      </c>
      <c r="Y38" s="62" t="str">
        <f>IFERROR(VLOOKUP($W38,NTG_RR!$A:$N,8+COLUMN()-COLUMN($X$8),0),"")</f>
        <v/>
      </c>
      <c r="Z38" s="62" t="str">
        <f>IFERROR(VLOOKUP($W38,NTG_RR!$A:$N,8+COLUMN()-COLUMN($X$8),0),"")</f>
        <v/>
      </c>
      <c r="AA38" s="62" t="str">
        <f>IFERROR(VLOOKUP($W38,NTG_RR!$A:$N,8+COLUMN()-COLUMN($X$8),0),"")</f>
        <v/>
      </c>
      <c r="AB38" s="62" t="str">
        <f>IFERROR(VLOOKUP($W38,NTG_RR!$A:$N,8+COLUMN()-COLUMN($X$8),0),"")</f>
        <v/>
      </c>
      <c r="AC38" s="62" t="str">
        <f>IFERROR(VLOOKUP($W38,NTG_RR!$A:$N,8+COLUMN()-COLUMN($X$8),0),"")</f>
        <v/>
      </c>
      <c r="AD38" s="62" t="str">
        <f>IFERROR(VLOOKUP($W38,NTG_RR!$A:$N,8+COLUMN()-COLUMN($X$8),0),"")</f>
        <v/>
      </c>
      <c r="AF38" s="62" t="str">
        <f>IFERROR(VLOOKUP($W38,NTG_RR!$A:$P,8+COLUMN()-COLUMN($X$8),0),"")</f>
        <v/>
      </c>
    </row>
    <row r="39" spans="1:32" ht="14.45" customHeight="1" x14ac:dyDescent="0.25">
      <c r="Q39" s="34">
        <f t="shared" si="0"/>
        <v>0</v>
      </c>
      <c r="R39" s="34">
        <f t="shared" si="1"/>
        <v>0</v>
      </c>
      <c r="S39" s="34">
        <f t="shared" si="2"/>
        <v>0</v>
      </c>
      <c r="T39" s="34">
        <f t="shared" si="3"/>
        <v>0</v>
      </c>
      <c r="U39" s="34">
        <f t="shared" si="4"/>
        <v>0</v>
      </c>
      <c r="X39" s="62" t="str">
        <f>IFERROR(VLOOKUP($W39,NTG_RR!$A:$N,8+COLUMN()-COLUMN($X$8),0),"")</f>
        <v/>
      </c>
      <c r="Y39" s="62" t="str">
        <f>IFERROR(VLOOKUP($W39,NTG_RR!$A:$N,8+COLUMN()-COLUMN($X$8),0),"")</f>
        <v/>
      </c>
      <c r="Z39" s="62" t="str">
        <f>IFERROR(VLOOKUP($W39,NTG_RR!$A:$N,8+COLUMN()-COLUMN($X$8),0),"")</f>
        <v/>
      </c>
      <c r="AA39" s="62" t="str">
        <f>IFERROR(VLOOKUP($W39,NTG_RR!$A:$N,8+COLUMN()-COLUMN($X$8),0),"")</f>
        <v/>
      </c>
      <c r="AB39" s="62" t="str">
        <f>IFERROR(VLOOKUP($W39,NTG_RR!$A:$N,8+COLUMN()-COLUMN($X$8),0),"")</f>
        <v/>
      </c>
      <c r="AC39" s="62" t="str">
        <f>IFERROR(VLOOKUP($W39,NTG_RR!$A:$N,8+COLUMN()-COLUMN($X$8),0),"")</f>
        <v/>
      </c>
      <c r="AD39" s="62" t="str">
        <f>IFERROR(VLOOKUP($W39,NTG_RR!$A:$N,8+COLUMN()-COLUMN($X$8),0),"")</f>
        <v/>
      </c>
      <c r="AF39" s="62" t="str">
        <f>IFERROR(VLOOKUP($W39,NTG_RR!$A:$P,8+COLUMN()-COLUMN($X$8),0),"")</f>
        <v/>
      </c>
    </row>
    <row r="40" spans="1:32" ht="14.45" customHeight="1" x14ac:dyDescent="0.25">
      <c r="Q40" s="34">
        <f t="shared" si="0"/>
        <v>0</v>
      </c>
      <c r="R40" s="34">
        <f t="shared" si="1"/>
        <v>0</v>
      </c>
      <c r="S40" s="34">
        <f t="shared" si="2"/>
        <v>0</v>
      </c>
      <c r="T40" s="34">
        <f t="shared" si="3"/>
        <v>0</v>
      </c>
      <c r="U40" s="34">
        <f t="shared" si="4"/>
        <v>0</v>
      </c>
      <c r="X40" s="62" t="str">
        <f>IFERROR(VLOOKUP($W40,NTG_RR!$A:$N,8+COLUMN()-COLUMN($X$8),0),"")</f>
        <v/>
      </c>
      <c r="Y40" s="62" t="str">
        <f>IFERROR(VLOOKUP($W40,NTG_RR!$A:$N,8+COLUMN()-COLUMN($X$8),0),"")</f>
        <v/>
      </c>
      <c r="Z40" s="62" t="str">
        <f>IFERROR(VLOOKUP($W40,NTG_RR!$A:$N,8+COLUMN()-COLUMN($X$8),0),"")</f>
        <v/>
      </c>
      <c r="AA40" s="62" t="str">
        <f>IFERROR(VLOOKUP($W40,NTG_RR!$A:$N,8+COLUMN()-COLUMN($X$8),0),"")</f>
        <v/>
      </c>
      <c r="AB40" s="62" t="str">
        <f>IFERROR(VLOOKUP($W40,NTG_RR!$A:$N,8+COLUMN()-COLUMN($X$8),0),"")</f>
        <v/>
      </c>
      <c r="AC40" s="62" t="str">
        <f>IFERROR(VLOOKUP($W40,NTG_RR!$A:$N,8+COLUMN()-COLUMN($X$8),0),"")</f>
        <v/>
      </c>
      <c r="AD40" s="62" t="str">
        <f>IFERROR(VLOOKUP($W40,NTG_RR!$A:$N,8+COLUMN()-COLUMN($X$8),0),"")</f>
        <v/>
      </c>
      <c r="AF40" s="62" t="str">
        <f>IFERROR(VLOOKUP($W40,NTG_RR!$A:$P,8+COLUMN()-COLUMN($X$8),0),"")</f>
        <v/>
      </c>
    </row>
    <row r="41" spans="1:32" ht="14.45" customHeight="1" x14ac:dyDescent="0.25">
      <c r="Q41" s="34">
        <f t="shared" si="0"/>
        <v>0</v>
      </c>
      <c r="R41" s="34">
        <f t="shared" si="1"/>
        <v>0</v>
      </c>
      <c r="S41" s="34">
        <f t="shared" si="2"/>
        <v>0</v>
      </c>
      <c r="T41" s="34">
        <f t="shared" si="3"/>
        <v>0</v>
      </c>
      <c r="U41" s="34">
        <f t="shared" si="4"/>
        <v>0</v>
      </c>
      <c r="X41" s="62" t="str">
        <f>IFERROR(VLOOKUP($W41,NTG_RR!$A:$N,8+COLUMN()-COLUMN($X$8),0),"")</f>
        <v/>
      </c>
      <c r="Y41" s="62" t="str">
        <f>IFERROR(VLOOKUP($W41,NTG_RR!$A:$N,8+COLUMN()-COLUMN($X$8),0),"")</f>
        <v/>
      </c>
      <c r="Z41" s="62" t="str">
        <f>IFERROR(VLOOKUP($W41,NTG_RR!$A:$N,8+COLUMN()-COLUMN($X$8),0),"")</f>
        <v/>
      </c>
      <c r="AA41" s="62" t="str">
        <f>IFERROR(VLOOKUP($W41,NTG_RR!$A:$N,8+COLUMN()-COLUMN($X$8),0),"")</f>
        <v/>
      </c>
      <c r="AB41" s="62" t="str">
        <f>IFERROR(VLOOKUP($W41,NTG_RR!$A:$N,8+COLUMN()-COLUMN($X$8),0),"")</f>
        <v/>
      </c>
      <c r="AC41" s="62" t="str">
        <f>IFERROR(VLOOKUP($W41,NTG_RR!$A:$N,8+COLUMN()-COLUMN($X$8),0),"")</f>
        <v/>
      </c>
      <c r="AD41" s="62" t="str">
        <f>IFERROR(VLOOKUP($W41,NTG_RR!$A:$N,8+COLUMN()-COLUMN($X$8),0),"")</f>
        <v/>
      </c>
      <c r="AF41" s="62" t="str">
        <f>IFERROR(VLOOKUP($W41,NTG_RR!$A:$P,8+COLUMN()-COLUMN($X$8),0),"")</f>
        <v/>
      </c>
    </row>
    <row r="42" spans="1:32" ht="14.45" customHeight="1" x14ac:dyDescent="0.25">
      <c r="Q42" s="34">
        <f t="shared" si="0"/>
        <v>0</v>
      </c>
      <c r="R42" s="34">
        <f t="shared" si="1"/>
        <v>0</v>
      </c>
      <c r="S42" s="34">
        <f t="shared" si="2"/>
        <v>0</v>
      </c>
      <c r="T42" s="34">
        <f t="shared" si="3"/>
        <v>0</v>
      </c>
      <c r="U42" s="34">
        <f t="shared" si="4"/>
        <v>0</v>
      </c>
      <c r="X42" s="62" t="str">
        <f>IFERROR(VLOOKUP($W42,NTG_RR!$A:$N,8+COLUMN()-COLUMN($X$8),0),"")</f>
        <v/>
      </c>
      <c r="Y42" s="62" t="str">
        <f>IFERROR(VLOOKUP($W42,NTG_RR!$A:$N,8+COLUMN()-COLUMN($X$8),0),"")</f>
        <v/>
      </c>
      <c r="Z42" s="62" t="str">
        <f>IFERROR(VLOOKUP($W42,NTG_RR!$A:$N,8+COLUMN()-COLUMN($X$8),0),"")</f>
        <v/>
      </c>
      <c r="AA42" s="62" t="str">
        <f>IFERROR(VLOOKUP($W42,NTG_RR!$A:$N,8+COLUMN()-COLUMN($X$8),0),"")</f>
        <v/>
      </c>
      <c r="AB42" s="62" t="str">
        <f>IFERROR(VLOOKUP($W42,NTG_RR!$A:$N,8+COLUMN()-COLUMN($X$8),0),"")</f>
        <v/>
      </c>
      <c r="AC42" s="62" t="str">
        <f>IFERROR(VLOOKUP($W42,NTG_RR!$A:$N,8+COLUMN()-COLUMN($X$8),0),"")</f>
        <v/>
      </c>
      <c r="AD42" s="62" t="str">
        <f>IFERROR(VLOOKUP($W42,NTG_RR!$A:$N,8+COLUMN()-COLUMN($X$8),0),"")</f>
        <v/>
      </c>
      <c r="AF42" s="62" t="str">
        <f>IFERROR(VLOOKUP($W42,NTG_RR!$A:$P,8+COLUMN()-COLUMN($X$8),0),"")</f>
        <v/>
      </c>
    </row>
    <row r="43" spans="1:32" ht="14.45" customHeight="1" x14ac:dyDescent="0.25">
      <c r="Q43" s="34">
        <f t="shared" si="0"/>
        <v>0</v>
      </c>
      <c r="R43" s="34">
        <f t="shared" si="1"/>
        <v>0</v>
      </c>
      <c r="S43" s="34">
        <f t="shared" si="2"/>
        <v>0</v>
      </c>
      <c r="T43" s="34">
        <f t="shared" si="3"/>
        <v>0</v>
      </c>
      <c r="U43" s="34">
        <f t="shared" si="4"/>
        <v>0</v>
      </c>
      <c r="X43" s="62" t="str">
        <f>IFERROR(VLOOKUP($W43,NTG_RR!$A:$N,8+COLUMN()-COLUMN($X$8),0),"")</f>
        <v/>
      </c>
      <c r="Y43" s="62" t="str">
        <f>IFERROR(VLOOKUP($W43,NTG_RR!$A:$N,8+COLUMN()-COLUMN($X$8),0),"")</f>
        <v/>
      </c>
      <c r="Z43" s="62" t="str">
        <f>IFERROR(VLOOKUP($W43,NTG_RR!$A:$N,8+COLUMN()-COLUMN($X$8),0),"")</f>
        <v/>
      </c>
      <c r="AA43" s="62" t="str">
        <f>IFERROR(VLOOKUP($W43,NTG_RR!$A:$N,8+COLUMN()-COLUMN($X$8),0),"")</f>
        <v/>
      </c>
      <c r="AB43" s="62" t="str">
        <f>IFERROR(VLOOKUP($W43,NTG_RR!$A:$N,8+COLUMN()-COLUMN($X$8),0),"")</f>
        <v/>
      </c>
      <c r="AC43" s="62" t="str">
        <f>IFERROR(VLOOKUP($W43,NTG_RR!$A:$N,8+COLUMN()-COLUMN($X$8),0),"")</f>
        <v/>
      </c>
      <c r="AD43" s="62" t="str">
        <f>IFERROR(VLOOKUP($W43,NTG_RR!$A:$N,8+COLUMN()-COLUMN($X$8),0),"")</f>
        <v/>
      </c>
      <c r="AF43" s="62" t="str">
        <f>IFERROR(VLOOKUP($W43,NTG_RR!$A:$P,8+COLUMN()-COLUMN($X$8),0),"")</f>
        <v/>
      </c>
    </row>
    <row r="44" spans="1:32" ht="14.45" customHeight="1" x14ac:dyDescent="0.25">
      <c r="Q44" s="34">
        <f t="shared" si="0"/>
        <v>0</v>
      </c>
      <c r="R44" s="34">
        <f t="shared" si="1"/>
        <v>0</v>
      </c>
      <c r="S44" s="34">
        <f t="shared" si="2"/>
        <v>0</v>
      </c>
      <c r="T44" s="34">
        <f t="shared" si="3"/>
        <v>0</v>
      </c>
      <c r="U44" s="34">
        <f t="shared" si="4"/>
        <v>0</v>
      </c>
      <c r="X44" s="62" t="str">
        <f>IFERROR(VLOOKUP($W44,NTG_RR!$A:$N,8+COLUMN()-COLUMN($X$8),0),"")</f>
        <v/>
      </c>
      <c r="Y44" s="62" t="str">
        <f>IFERROR(VLOOKUP($W44,NTG_RR!$A:$N,8+COLUMN()-COLUMN($X$8),0),"")</f>
        <v/>
      </c>
      <c r="Z44" s="62" t="str">
        <f>IFERROR(VLOOKUP($W44,NTG_RR!$A:$N,8+COLUMN()-COLUMN($X$8),0),"")</f>
        <v/>
      </c>
      <c r="AA44" s="62" t="str">
        <f>IFERROR(VLOOKUP($W44,NTG_RR!$A:$N,8+COLUMN()-COLUMN($X$8),0),"")</f>
        <v/>
      </c>
      <c r="AB44" s="62" t="str">
        <f>IFERROR(VLOOKUP($W44,NTG_RR!$A:$N,8+COLUMN()-COLUMN($X$8),0),"")</f>
        <v/>
      </c>
      <c r="AC44" s="62" t="str">
        <f>IFERROR(VLOOKUP($W44,NTG_RR!$A:$N,8+COLUMN()-COLUMN($X$8),0),"")</f>
        <v/>
      </c>
      <c r="AD44" s="62" t="str">
        <f>IFERROR(VLOOKUP($W44,NTG_RR!$A:$N,8+COLUMN()-COLUMN($X$8),0),"")</f>
        <v/>
      </c>
      <c r="AF44" s="62" t="str">
        <f>IFERROR(VLOOKUP($W44,NTG_RR!$A:$P,8+COLUMN()-COLUMN($X$8),0),"")</f>
        <v/>
      </c>
    </row>
    <row r="45" spans="1:32" ht="14.45" customHeight="1" x14ac:dyDescent="0.25">
      <c r="Q45" s="34">
        <f t="shared" si="0"/>
        <v>0</v>
      </c>
      <c r="R45" s="34">
        <f t="shared" si="1"/>
        <v>0</v>
      </c>
      <c r="S45" s="34">
        <f t="shared" si="2"/>
        <v>0</v>
      </c>
      <c r="T45" s="34">
        <f t="shared" si="3"/>
        <v>0</v>
      </c>
      <c r="U45" s="34">
        <f t="shared" si="4"/>
        <v>0</v>
      </c>
      <c r="X45" s="62" t="str">
        <f>IFERROR(VLOOKUP($W45,NTG_RR!$A:$N,8+COLUMN()-COLUMN($X$8),0),"")</f>
        <v/>
      </c>
      <c r="Y45" s="62" t="str">
        <f>IFERROR(VLOOKUP($W45,NTG_RR!$A:$N,8+COLUMN()-COLUMN($X$8),0),"")</f>
        <v/>
      </c>
      <c r="Z45" s="62" t="str">
        <f>IFERROR(VLOOKUP($W45,NTG_RR!$A:$N,8+COLUMN()-COLUMN($X$8),0),"")</f>
        <v/>
      </c>
      <c r="AA45" s="62" t="str">
        <f>IFERROR(VLOOKUP($W45,NTG_RR!$A:$N,8+COLUMN()-COLUMN($X$8),0),"")</f>
        <v/>
      </c>
      <c r="AB45" s="62" t="str">
        <f>IFERROR(VLOOKUP($W45,NTG_RR!$A:$N,8+COLUMN()-COLUMN($X$8),0),"")</f>
        <v/>
      </c>
      <c r="AC45" s="62" t="str">
        <f>IFERROR(VLOOKUP($W45,NTG_RR!$A:$N,8+COLUMN()-COLUMN($X$8),0),"")</f>
        <v/>
      </c>
      <c r="AD45" s="62" t="str">
        <f>IFERROR(VLOOKUP($W45,NTG_RR!$A:$N,8+COLUMN()-COLUMN($X$8),0),"")</f>
        <v/>
      </c>
      <c r="AF45" s="62" t="str">
        <f>IFERROR(VLOOKUP($W45,NTG_RR!$A:$P,8+COLUMN()-COLUMN($X$8),0),"")</f>
        <v/>
      </c>
    </row>
    <row r="46" spans="1:32" ht="14.45" customHeight="1" x14ac:dyDescent="0.25">
      <c r="Q46" s="34">
        <f t="shared" si="0"/>
        <v>0</v>
      </c>
      <c r="R46" s="34">
        <f t="shared" si="1"/>
        <v>0</v>
      </c>
      <c r="S46" s="34">
        <f t="shared" si="2"/>
        <v>0</v>
      </c>
      <c r="T46" s="34">
        <f t="shared" si="3"/>
        <v>0</v>
      </c>
      <c r="U46" s="34">
        <f t="shared" si="4"/>
        <v>0</v>
      </c>
      <c r="X46" s="62" t="str">
        <f>IFERROR(VLOOKUP($W46,NTG_RR!$A:$N,8+COLUMN()-COLUMN($X$8),0),"")</f>
        <v/>
      </c>
      <c r="Y46" s="62" t="str">
        <f>IFERROR(VLOOKUP($W46,NTG_RR!$A:$N,8+COLUMN()-COLUMN($X$8),0),"")</f>
        <v/>
      </c>
      <c r="Z46" s="62" t="str">
        <f>IFERROR(VLOOKUP($W46,NTG_RR!$A:$N,8+COLUMN()-COLUMN($X$8),0),"")</f>
        <v/>
      </c>
      <c r="AA46" s="62" t="str">
        <f>IFERROR(VLOOKUP($W46,NTG_RR!$A:$N,8+COLUMN()-COLUMN($X$8),0),"")</f>
        <v/>
      </c>
      <c r="AB46" s="62" t="str">
        <f>IFERROR(VLOOKUP($W46,NTG_RR!$A:$N,8+COLUMN()-COLUMN($X$8),0),"")</f>
        <v/>
      </c>
      <c r="AC46" s="62" t="str">
        <f>IFERROR(VLOOKUP($W46,NTG_RR!$A:$N,8+COLUMN()-COLUMN($X$8),0),"")</f>
        <v/>
      </c>
      <c r="AD46" s="62" t="str">
        <f>IFERROR(VLOOKUP($W46,NTG_RR!$A:$N,8+COLUMN()-COLUMN($X$8),0),"")</f>
        <v/>
      </c>
      <c r="AF46" s="62" t="str">
        <f>IFERROR(VLOOKUP($W46,NTG_RR!$A:$P,8+COLUMN()-COLUMN($X$8),0),"")</f>
        <v/>
      </c>
    </row>
    <row r="47" spans="1:32" ht="14.45" customHeight="1" x14ac:dyDescent="0.25">
      <c r="Q47" s="34">
        <f t="shared" si="0"/>
        <v>0</v>
      </c>
      <c r="R47" s="34">
        <f t="shared" si="1"/>
        <v>0</v>
      </c>
      <c r="S47" s="34">
        <f t="shared" si="2"/>
        <v>0</v>
      </c>
      <c r="T47" s="34">
        <f t="shared" si="3"/>
        <v>0</v>
      </c>
      <c r="U47" s="34">
        <f t="shared" si="4"/>
        <v>0</v>
      </c>
      <c r="X47" s="62" t="str">
        <f>IFERROR(VLOOKUP($W47,NTG_RR!$A:$N,8+COLUMN()-COLUMN($X$8),0),"")</f>
        <v/>
      </c>
      <c r="Y47" s="62" t="str">
        <f>IFERROR(VLOOKUP($W47,NTG_RR!$A:$N,8+COLUMN()-COLUMN($X$8),0),"")</f>
        <v/>
      </c>
      <c r="Z47" s="62" t="str">
        <f>IFERROR(VLOOKUP($W47,NTG_RR!$A:$N,8+COLUMN()-COLUMN($X$8),0),"")</f>
        <v/>
      </c>
      <c r="AA47" s="62" t="str">
        <f>IFERROR(VLOOKUP($W47,NTG_RR!$A:$N,8+COLUMN()-COLUMN($X$8),0),"")</f>
        <v/>
      </c>
      <c r="AB47" s="62" t="str">
        <f>IFERROR(VLOOKUP($W47,NTG_RR!$A:$N,8+COLUMN()-COLUMN($X$8),0),"")</f>
        <v/>
      </c>
      <c r="AC47" s="62" t="str">
        <f>IFERROR(VLOOKUP($W47,NTG_RR!$A:$N,8+COLUMN()-COLUMN($X$8),0),"")</f>
        <v/>
      </c>
      <c r="AD47" s="62" t="str">
        <f>IFERROR(VLOOKUP($W47,NTG_RR!$A:$N,8+COLUMN()-COLUMN($X$8),0),"")</f>
        <v/>
      </c>
      <c r="AF47" s="62" t="str">
        <f>IFERROR(VLOOKUP($W47,NTG_RR!$A:$P,8+COLUMN()-COLUMN($X$8),0),"")</f>
        <v/>
      </c>
    </row>
    <row r="48" spans="1:32" ht="14.45" customHeight="1" x14ac:dyDescent="0.25">
      <c r="Q48" s="34">
        <f t="shared" si="0"/>
        <v>0</v>
      </c>
      <c r="R48" s="34">
        <f t="shared" si="1"/>
        <v>0</v>
      </c>
      <c r="S48" s="34">
        <f t="shared" si="2"/>
        <v>0</v>
      </c>
      <c r="T48" s="34">
        <f t="shared" si="3"/>
        <v>0</v>
      </c>
      <c r="U48" s="34">
        <f t="shared" si="4"/>
        <v>0</v>
      </c>
      <c r="X48" s="62" t="str">
        <f>IFERROR(VLOOKUP($W48,NTG_RR!$A:$N,8+COLUMN()-COLUMN($X$8),0),"")</f>
        <v/>
      </c>
      <c r="Y48" s="62" t="str">
        <f>IFERROR(VLOOKUP($W48,NTG_RR!$A:$N,8+COLUMN()-COLUMN($X$8),0),"")</f>
        <v/>
      </c>
      <c r="Z48" s="62" t="str">
        <f>IFERROR(VLOOKUP($W48,NTG_RR!$A:$N,8+COLUMN()-COLUMN($X$8),0),"")</f>
        <v/>
      </c>
      <c r="AA48" s="62" t="str">
        <f>IFERROR(VLOOKUP($W48,NTG_RR!$A:$N,8+COLUMN()-COLUMN($X$8),0),"")</f>
        <v/>
      </c>
      <c r="AB48" s="62" t="str">
        <f>IFERROR(VLOOKUP($W48,NTG_RR!$A:$N,8+COLUMN()-COLUMN($X$8),0),"")</f>
        <v/>
      </c>
      <c r="AC48" s="62" t="str">
        <f>IFERROR(VLOOKUP($W48,NTG_RR!$A:$N,8+COLUMN()-COLUMN($X$8),0),"")</f>
        <v/>
      </c>
      <c r="AD48" s="62" t="str">
        <f>IFERROR(VLOOKUP($W48,NTG_RR!$A:$N,8+COLUMN()-COLUMN($X$8),0),"")</f>
        <v/>
      </c>
      <c r="AF48" s="62" t="str">
        <f>IFERROR(VLOOKUP($W48,NTG_RR!$A:$P,8+COLUMN()-COLUMN($X$8),0),"")</f>
        <v/>
      </c>
    </row>
    <row r="49" spans="17:32" ht="14.45" customHeight="1" x14ac:dyDescent="0.25">
      <c r="Q49" s="34">
        <f t="shared" si="0"/>
        <v>0</v>
      </c>
      <c r="R49" s="34">
        <f t="shared" si="1"/>
        <v>0</v>
      </c>
      <c r="S49" s="34">
        <f t="shared" si="2"/>
        <v>0</v>
      </c>
      <c r="T49" s="34">
        <f t="shared" si="3"/>
        <v>0</v>
      </c>
      <c r="U49" s="34">
        <f t="shared" si="4"/>
        <v>0</v>
      </c>
      <c r="X49" s="62" t="str">
        <f>IFERROR(VLOOKUP($W49,NTG_RR!$A:$N,8+COLUMN()-COLUMN($X$8),0),"")</f>
        <v/>
      </c>
      <c r="Y49" s="62" t="str">
        <f>IFERROR(VLOOKUP($W49,NTG_RR!$A:$N,8+COLUMN()-COLUMN($X$8),0),"")</f>
        <v/>
      </c>
      <c r="Z49" s="62" t="str">
        <f>IFERROR(VLOOKUP($W49,NTG_RR!$A:$N,8+COLUMN()-COLUMN($X$8),0),"")</f>
        <v/>
      </c>
      <c r="AA49" s="62" t="str">
        <f>IFERROR(VLOOKUP($W49,NTG_RR!$A:$N,8+COLUMN()-COLUMN($X$8),0),"")</f>
        <v/>
      </c>
      <c r="AB49" s="62" t="str">
        <f>IFERROR(VLOOKUP($W49,NTG_RR!$A:$N,8+COLUMN()-COLUMN($X$8),0),"")</f>
        <v/>
      </c>
      <c r="AC49" s="62" t="str">
        <f>IFERROR(VLOOKUP($W49,NTG_RR!$A:$N,8+COLUMN()-COLUMN($X$8),0),"")</f>
        <v/>
      </c>
      <c r="AD49" s="62" t="str">
        <f>IFERROR(VLOOKUP($W49,NTG_RR!$A:$N,8+COLUMN()-COLUMN($X$8),0),"")</f>
        <v/>
      </c>
      <c r="AF49" s="62" t="str">
        <f>IFERROR(VLOOKUP($W49,NTG_RR!$A:$P,8+COLUMN()-COLUMN($X$8),0),"")</f>
        <v/>
      </c>
    </row>
    <row r="50" spans="17:32" ht="14.45" customHeight="1" x14ac:dyDescent="0.25">
      <c r="Q50" s="34">
        <f t="shared" si="0"/>
        <v>0</v>
      </c>
      <c r="R50" s="34">
        <f t="shared" si="1"/>
        <v>0</v>
      </c>
      <c r="S50" s="34">
        <f t="shared" si="2"/>
        <v>0</v>
      </c>
      <c r="T50" s="34">
        <f t="shared" si="3"/>
        <v>0</v>
      </c>
      <c r="U50" s="34">
        <f t="shared" si="4"/>
        <v>0</v>
      </c>
      <c r="X50" s="62" t="str">
        <f>IFERROR(VLOOKUP($W50,NTG_RR!$A:$N,8+COLUMN()-COLUMN($X$8),0),"")</f>
        <v/>
      </c>
      <c r="Y50" s="62" t="str">
        <f>IFERROR(VLOOKUP($W50,NTG_RR!$A:$N,8+COLUMN()-COLUMN($X$8),0),"")</f>
        <v/>
      </c>
      <c r="Z50" s="62" t="str">
        <f>IFERROR(VLOOKUP($W50,NTG_RR!$A:$N,8+COLUMN()-COLUMN($X$8),0),"")</f>
        <v/>
      </c>
      <c r="AA50" s="62" t="str">
        <f>IFERROR(VLOOKUP($W50,NTG_RR!$A:$N,8+COLUMN()-COLUMN($X$8),0),"")</f>
        <v/>
      </c>
      <c r="AB50" s="62" t="str">
        <f>IFERROR(VLOOKUP($W50,NTG_RR!$A:$N,8+COLUMN()-COLUMN($X$8),0),"")</f>
        <v/>
      </c>
      <c r="AC50" s="62" t="str">
        <f>IFERROR(VLOOKUP($W50,NTG_RR!$A:$N,8+COLUMN()-COLUMN($X$8),0),"")</f>
        <v/>
      </c>
      <c r="AD50" s="62" t="str">
        <f>IFERROR(VLOOKUP($W50,NTG_RR!$A:$N,8+COLUMN()-COLUMN($X$8),0),"")</f>
        <v/>
      </c>
      <c r="AF50" s="62" t="str">
        <f>IFERROR(VLOOKUP($W50,NTG_RR!$A:$P,8+COLUMN()-COLUMN($X$8),0),"")</f>
        <v/>
      </c>
    </row>
    <row r="51" spans="17:32" ht="14.45" customHeight="1" x14ac:dyDescent="0.25">
      <c r="Q51" s="34">
        <f t="shared" si="0"/>
        <v>0</v>
      </c>
      <c r="R51" s="34">
        <f t="shared" si="1"/>
        <v>0</v>
      </c>
      <c r="S51" s="34">
        <f t="shared" si="2"/>
        <v>0</v>
      </c>
      <c r="T51" s="34">
        <f t="shared" si="3"/>
        <v>0</v>
      </c>
      <c r="U51" s="34">
        <f t="shared" si="4"/>
        <v>0</v>
      </c>
      <c r="X51" s="62" t="str">
        <f>IFERROR(VLOOKUP($W51,NTG_RR!$A:$N,8+COLUMN()-COLUMN($X$8),0),"")</f>
        <v/>
      </c>
      <c r="Y51" s="62" t="str">
        <f>IFERROR(VLOOKUP($W51,NTG_RR!$A:$N,8+COLUMN()-COLUMN($X$8),0),"")</f>
        <v/>
      </c>
      <c r="Z51" s="62" t="str">
        <f>IFERROR(VLOOKUP($W51,NTG_RR!$A:$N,8+COLUMN()-COLUMN($X$8),0),"")</f>
        <v/>
      </c>
      <c r="AA51" s="62" t="str">
        <f>IFERROR(VLOOKUP($W51,NTG_RR!$A:$N,8+COLUMN()-COLUMN($X$8),0),"")</f>
        <v/>
      </c>
      <c r="AB51" s="62" t="str">
        <f>IFERROR(VLOOKUP($W51,NTG_RR!$A:$N,8+COLUMN()-COLUMN($X$8),0),"")</f>
        <v/>
      </c>
      <c r="AC51" s="62" t="str">
        <f>IFERROR(VLOOKUP($W51,NTG_RR!$A:$N,8+COLUMN()-COLUMN($X$8),0),"")</f>
        <v/>
      </c>
      <c r="AD51" s="62" t="str">
        <f>IFERROR(VLOOKUP($W51,NTG_RR!$A:$N,8+COLUMN()-COLUMN($X$8),0),"")</f>
        <v/>
      </c>
      <c r="AF51" s="62" t="str">
        <f>IFERROR(VLOOKUP($W51,NTG_RR!$A:$P,8+COLUMN()-COLUMN($X$8),0),"")</f>
        <v/>
      </c>
    </row>
    <row r="52" spans="17:32" x14ac:dyDescent="0.25">
      <c r="Q52" s="34"/>
      <c r="R52" s="34"/>
      <c r="S52" s="34"/>
      <c r="T52" s="34"/>
      <c r="U52" s="34"/>
      <c r="X52" s="62" t="str">
        <f>IFERROR(VLOOKUP($W52,NTG_RR!$A:$N,8+COLUMN()-COLUMN($X$8),0),"")</f>
        <v/>
      </c>
      <c r="Y52" s="62" t="str">
        <f>IFERROR(VLOOKUP($W52,NTG_RR!$A:$N,8+COLUMN()-COLUMN($X$8),0),"")</f>
        <v/>
      </c>
      <c r="Z52" s="62" t="str">
        <f>IFERROR(VLOOKUP($W52,NTG_RR!$A:$N,8+COLUMN()-COLUMN($X$8),0),"")</f>
        <v/>
      </c>
      <c r="AA52" s="62" t="str">
        <f>IFERROR(VLOOKUP($W52,NTG_RR!$A:$N,8+COLUMN()-COLUMN($X$8),0),"")</f>
        <v/>
      </c>
      <c r="AB52" s="62" t="str">
        <f>IFERROR(VLOOKUP($W52,NTG_RR!$A:$N,8+COLUMN()-COLUMN($X$8),0),"")</f>
        <v/>
      </c>
      <c r="AC52" s="62" t="str">
        <f>IFERROR(VLOOKUP($W52,NTG_RR!$A:$N,8+COLUMN()-COLUMN($X$8),0),"")</f>
        <v/>
      </c>
      <c r="AD52" s="62" t="str">
        <f>IFERROR(VLOOKUP($W52,NTG_RR!$A:$N,8+COLUMN()-COLUMN($X$8),0),"")</f>
        <v/>
      </c>
      <c r="AF52" s="62" t="str">
        <f>IFERROR(VLOOKUP($W52,NTG_RR!$A:$P,8+COLUMN()-COLUMN($X$8),0),"")</f>
        <v/>
      </c>
    </row>
    <row r="53" spans="17:32" x14ac:dyDescent="0.25">
      <c r="Q53" s="34"/>
      <c r="R53" s="34"/>
      <c r="S53" s="34"/>
      <c r="T53" s="34"/>
      <c r="U53" s="34"/>
      <c r="X53" s="62" t="str">
        <f>IFERROR(VLOOKUP($W53,NTG_RR!$A:$N,8+COLUMN()-COLUMN($X$8),0),"")</f>
        <v/>
      </c>
      <c r="Y53" s="62" t="str">
        <f>IFERROR(VLOOKUP($W53,NTG_RR!$A:$N,8+COLUMN()-COLUMN($X$8),0),"")</f>
        <v/>
      </c>
      <c r="Z53" s="62" t="str">
        <f>IFERROR(VLOOKUP($W53,NTG_RR!$A:$N,8+COLUMN()-COLUMN($X$8),0),"")</f>
        <v/>
      </c>
      <c r="AA53" s="62" t="str">
        <f>IFERROR(VLOOKUP($W53,NTG_RR!$A:$N,8+COLUMN()-COLUMN($X$8),0),"")</f>
        <v/>
      </c>
      <c r="AB53" s="62" t="str">
        <f>IFERROR(VLOOKUP($W53,NTG_RR!$A:$N,8+COLUMN()-COLUMN($X$8),0),"")</f>
        <v/>
      </c>
      <c r="AC53" s="62" t="str">
        <f>IFERROR(VLOOKUP($W53,NTG_RR!$A:$N,8+COLUMN()-COLUMN($X$8),0),"")</f>
        <v/>
      </c>
      <c r="AD53" s="62" t="str">
        <f>IFERROR(VLOOKUP($W53,NTG_RR!$A:$N,8+COLUMN()-COLUMN($X$8),0),"")</f>
        <v/>
      </c>
      <c r="AF53" s="62" t="str">
        <f>IFERROR(VLOOKUP($W53,NTG_RR!$A:$P,8+COLUMN()-COLUMN($X$8),0),"")</f>
        <v/>
      </c>
    </row>
    <row r="54" spans="17:32" x14ac:dyDescent="0.25">
      <c r="Q54" s="34"/>
      <c r="R54" s="34"/>
      <c r="S54" s="34"/>
      <c r="T54" s="34"/>
      <c r="U54" s="34"/>
      <c r="X54" s="62" t="str">
        <f>IFERROR(VLOOKUP($W54,NTG_RR!$A:$N,8+COLUMN()-COLUMN($X$8),0),"")</f>
        <v/>
      </c>
      <c r="Y54" s="62" t="str">
        <f>IFERROR(VLOOKUP($W54,NTG_RR!$A:$N,8+COLUMN()-COLUMN($X$8),0),"")</f>
        <v/>
      </c>
      <c r="Z54" s="62" t="str">
        <f>IFERROR(VLOOKUP($W54,NTG_RR!$A:$N,8+COLUMN()-COLUMN($X$8),0),"")</f>
        <v/>
      </c>
      <c r="AA54" s="62" t="str">
        <f>IFERROR(VLOOKUP($W54,NTG_RR!$A:$N,8+COLUMN()-COLUMN($X$8),0),"")</f>
        <v/>
      </c>
      <c r="AB54" s="62" t="str">
        <f>IFERROR(VLOOKUP($W54,NTG_RR!$A:$N,8+COLUMN()-COLUMN($X$8),0),"")</f>
        <v/>
      </c>
      <c r="AC54" s="62" t="str">
        <f>IFERROR(VLOOKUP($W54,NTG_RR!$A:$N,8+COLUMN()-COLUMN($X$8),0),"")</f>
        <v/>
      </c>
      <c r="AD54" s="62" t="str">
        <f>IFERROR(VLOOKUP($W54,NTG_RR!$A:$N,8+COLUMN()-COLUMN($X$8),0),"")</f>
        <v/>
      </c>
      <c r="AF54" s="62" t="str">
        <f>IFERROR(VLOOKUP($W54,NTG_RR!$A:$P,8+COLUMN()-COLUMN($X$8),0),"")</f>
        <v/>
      </c>
    </row>
    <row r="55" spans="17:32" x14ac:dyDescent="0.25">
      <c r="Q55" s="34"/>
      <c r="R55" s="34"/>
      <c r="S55" s="34"/>
      <c r="T55" s="34"/>
      <c r="U55" s="34"/>
      <c r="X55" s="62" t="str">
        <f>IFERROR(VLOOKUP($W55,NTG_RR!$A:$N,8+COLUMN()-COLUMN($X$8),0),"")</f>
        <v/>
      </c>
      <c r="Y55" s="62" t="str">
        <f>IFERROR(VLOOKUP($W55,NTG_RR!$A:$N,8+COLUMN()-COLUMN($X$8),0),"")</f>
        <v/>
      </c>
      <c r="Z55" s="62" t="str">
        <f>IFERROR(VLOOKUP($W55,NTG_RR!$A:$N,8+COLUMN()-COLUMN($X$8),0),"")</f>
        <v/>
      </c>
      <c r="AA55" s="62" t="str">
        <f>IFERROR(VLOOKUP($W55,NTG_RR!$A:$N,8+COLUMN()-COLUMN($X$8),0),"")</f>
        <v/>
      </c>
      <c r="AB55" s="62" t="str">
        <f>IFERROR(VLOOKUP($W55,NTG_RR!$A:$N,8+COLUMN()-COLUMN($X$8),0),"")</f>
        <v/>
      </c>
      <c r="AC55" s="62" t="str">
        <f>IFERROR(VLOOKUP($W55,NTG_RR!$A:$N,8+COLUMN()-COLUMN($X$8),0),"")</f>
        <v/>
      </c>
      <c r="AD55" s="62" t="str">
        <f>IFERROR(VLOOKUP($W55,NTG_RR!$A:$N,8+COLUMN()-COLUMN($X$8),0),"")</f>
        <v/>
      </c>
      <c r="AF55" s="62" t="str">
        <f>IFERROR(VLOOKUP($W55,NTG_RR!$A:$P,8+COLUMN()-COLUMN($X$8),0),"")</f>
        <v/>
      </c>
    </row>
    <row r="56" spans="17:32" x14ac:dyDescent="0.25">
      <c r="Q56" s="34"/>
      <c r="R56" s="34"/>
      <c r="S56" s="34"/>
      <c r="T56" s="34"/>
      <c r="U56" s="34"/>
      <c r="X56" s="62" t="str">
        <f>IFERROR(VLOOKUP($W56,NTG_RR!$A:$N,8+COLUMN()-COLUMN($X$8),0),"")</f>
        <v/>
      </c>
      <c r="Y56" s="62" t="str">
        <f>IFERROR(VLOOKUP($W56,NTG_RR!$A:$N,8+COLUMN()-COLUMN($X$8),0),"")</f>
        <v/>
      </c>
      <c r="Z56" s="62" t="str">
        <f>IFERROR(VLOOKUP($W56,NTG_RR!$A:$N,8+COLUMN()-COLUMN($X$8),0),"")</f>
        <v/>
      </c>
      <c r="AA56" s="62" t="str">
        <f>IFERROR(VLOOKUP($W56,NTG_RR!$A:$N,8+COLUMN()-COLUMN($X$8),0),"")</f>
        <v/>
      </c>
      <c r="AB56" s="62" t="str">
        <f>IFERROR(VLOOKUP($W56,NTG_RR!$A:$N,8+COLUMN()-COLUMN($X$8),0),"")</f>
        <v/>
      </c>
      <c r="AC56" s="62" t="str">
        <f>IFERROR(VLOOKUP($W56,NTG_RR!$A:$N,8+COLUMN()-COLUMN($X$8),0),"")</f>
        <v/>
      </c>
      <c r="AD56" s="62" t="str">
        <f>IFERROR(VLOOKUP($W56,NTG_RR!$A:$N,8+COLUMN()-COLUMN($X$8),0),"")</f>
        <v/>
      </c>
      <c r="AF56" s="62" t="str">
        <f>IFERROR(VLOOKUP($W56,NTG_RR!$A:$P,8+COLUMN()-COLUMN($X$8),0),"")</f>
        <v/>
      </c>
    </row>
    <row r="57" spans="17:32" x14ac:dyDescent="0.25">
      <c r="Q57" s="34"/>
      <c r="R57" s="34"/>
      <c r="S57" s="34"/>
      <c r="T57" s="34"/>
      <c r="U57" s="34"/>
      <c r="X57" s="62" t="str">
        <f>IFERROR(VLOOKUP($W57,NTG_RR!$A:$N,8+COLUMN()-COLUMN($X$8),0),"")</f>
        <v/>
      </c>
      <c r="Y57" s="62" t="str">
        <f>IFERROR(VLOOKUP($W57,NTG_RR!$A:$N,8+COLUMN()-COLUMN($X$8),0),"")</f>
        <v/>
      </c>
      <c r="Z57" s="62" t="str">
        <f>IFERROR(VLOOKUP($W57,NTG_RR!$A:$N,8+COLUMN()-COLUMN($X$8),0),"")</f>
        <v/>
      </c>
      <c r="AA57" s="62" t="str">
        <f>IFERROR(VLOOKUP($W57,NTG_RR!$A:$N,8+COLUMN()-COLUMN($X$8),0),"")</f>
        <v/>
      </c>
      <c r="AB57" s="62" t="str">
        <f>IFERROR(VLOOKUP($W57,NTG_RR!$A:$N,8+COLUMN()-COLUMN($X$8),0),"")</f>
        <v/>
      </c>
      <c r="AC57" s="62" t="str">
        <f>IFERROR(VLOOKUP($W57,NTG_RR!$A:$N,8+COLUMN()-COLUMN($X$8),0),"")</f>
        <v/>
      </c>
      <c r="AD57" s="62" t="str">
        <f>IFERROR(VLOOKUP($W57,NTG_RR!$A:$N,8+COLUMN()-COLUMN($X$8),0),"")</f>
        <v/>
      </c>
      <c r="AF57" s="62" t="str">
        <f>IFERROR(VLOOKUP($W57,NTG_RR!$A:$P,8+COLUMN()-COLUMN($X$8),0),"")</f>
        <v/>
      </c>
    </row>
    <row r="58" spans="17:32" x14ac:dyDescent="0.25">
      <c r="Q58" s="34"/>
      <c r="R58" s="34"/>
      <c r="S58" s="34"/>
      <c r="T58" s="34"/>
      <c r="U58" s="34"/>
      <c r="X58" s="62" t="str">
        <f>IFERROR(VLOOKUP($W58,NTG_RR!$A:$N,8+COLUMN()-COLUMN($X$8),0),"")</f>
        <v/>
      </c>
      <c r="Y58" s="62" t="str">
        <f>IFERROR(VLOOKUP($W58,NTG_RR!$A:$N,8+COLUMN()-COLUMN($X$8),0),"")</f>
        <v/>
      </c>
      <c r="Z58" s="62" t="str">
        <f>IFERROR(VLOOKUP($W58,NTG_RR!$A:$N,8+COLUMN()-COLUMN($X$8),0),"")</f>
        <v/>
      </c>
      <c r="AA58" s="62" t="str">
        <f>IFERROR(VLOOKUP($W58,NTG_RR!$A:$N,8+COLUMN()-COLUMN($X$8),0),"")</f>
        <v/>
      </c>
      <c r="AB58" s="62" t="str">
        <f>IFERROR(VLOOKUP($W58,NTG_RR!$A:$N,8+COLUMN()-COLUMN($X$8),0),"")</f>
        <v/>
      </c>
      <c r="AC58" s="62" t="str">
        <f>IFERROR(VLOOKUP($W58,NTG_RR!$A:$N,8+COLUMN()-COLUMN($X$8),0),"")</f>
        <v/>
      </c>
      <c r="AD58" s="62" t="str">
        <f>IFERROR(VLOOKUP($W58,NTG_RR!$A:$N,8+COLUMN()-COLUMN($X$8),0),"")</f>
        <v/>
      </c>
      <c r="AF58" s="62" t="str">
        <f>IFERROR(VLOOKUP($W58,NTG_RR!$A:$P,8+COLUMN()-COLUMN($X$8),0),"")</f>
        <v/>
      </c>
    </row>
    <row r="59" spans="17:32" x14ac:dyDescent="0.25">
      <c r="Q59" s="34"/>
      <c r="R59" s="34"/>
      <c r="S59" s="34"/>
      <c r="T59" s="34"/>
      <c r="U59" s="34"/>
      <c r="X59" s="62" t="str">
        <f>IFERROR(VLOOKUP($W59,NTG_RR!$A:$N,8+COLUMN()-COLUMN($X$8),0),"")</f>
        <v/>
      </c>
      <c r="Y59" s="62" t="str">
        <f>IFERROR(VLOOKUP($W59,NTG_RR!$A:$N,8+COLUMN()-COLUMN($X$8),0),"")</f>
        <v/>
      </c>
      <c r="Z59" s="62" t="str">
        <f>IFERROR(VLOOKUP($W59,NTG_RR!$A:$N,8+COLUMN()-COLUMN($X$8),0),"")</f>
        <v/>
      </c>
      <c r="AA59" s="62" t="str">
        <f>IFERROR(VLOOKUP($W59,NTG_RR!$A:$N,8+COLUMN()-COLUMN($X$8),0),"")</f>
        <v/>
      </c>
      <c r="AB59" s="62" t="str">
        <f>IFERROR(VLOOKUP($W59,NTG_RR!$A:$N,8+COLUMN()-COLUMN($X$8),0),"")</f>
        <v/>
      </c>
      <c r="AC59" s="62" t="str">
        <f>IFERROR(VLOOKUP($W59,NTG_RR!$A:$N,8+COLUMN()-COLUMN($X$8),0),"")</f>
        <v/>
      </c>
      <c r="AD59" s="62" t="str">
        <f>IFERROR(VLOOKUP($W59,NTG_RR!$A:$N,8+COLUMN()-COLUMN($X$8),0),"")</f>
        <v/>
      </c>
      <c r="AF59" s="62" t="str">
        <f>IFERROR(VLOOKUP($W59,NTG_RR!$A:$P,8+COLUMN()-COLUMN($X$8),0),"")</f>
        <v/>
      </c>
    </row>
    <row r="60" spans="17:32" x14ac:dyDescent="0.25">
      <c r="Q60" s="34"/>
      <c r="R60" s="34"/>
      <c r="S60" s="34"/>
      <c r="T60" s="34"/>
      <c r="U60" s="34"/>
      <c r="X60" s="62" t="str">
        <f>IFERROR(VLOOKUP($W60,NTG_RR!$A:$N,8+COLUMN()-COLUMN($X$8),0),"")</f>
        <v/>
      </c>
      <c r="Y60" s="62" t="str">
        <f>IFERROR(VLOOKUP($W60,NTG_RR!$A:$N,8+COLUMN()-COLUMN($X$8),0),"")</f>
        <v/>
      </c>
      <c r="Z60" s="62" t="str">
        <f>IFERROR(VLOOKUP($W60,NTG_RR!$A:$N,8+COLUMN()-COLUMN($X$8),0),"")</f>
        <v/>
      </c>
      <c r="AA60" s="62" t="str">
        <f>IFERROR(VLOOKUP($W60,NTG_RR!$A:$N,8+COLUMN()-COLUMN($X$8),0),"")</f>
        <v/>
      </c>
      <c r="AB60" s="62" t="str">
        <f>IFERROR(VLOOKUP($W60,NTG_RR!$A:$N,8+COLUMN()-COLUMN($X$8),0),"")</f>
        <v/>
      </c>
      <c r="AC60" s="62" t="str">
        <f>IFERROR(VLOOKUP($W60,NTG_RR!$A:$N,8+COLUMN()-COLUMN($X$8),0),"")</f>
        <v/>
      </c>
      <c r="AD60" s="62" t="str">
        <f>IFERROR(VLOOKUP($W60,NTG_RR!$A:$N,8+COLUMN()-COLUMN($X$8),0),"")</f>
        <v/>
      </c>
      <c r="AF60" s="62" t="str">
        <f>IFERROR(VLOOKUP($W60,NTG_RR!$A:$P,8+COLUMN()-COLUMN($X$8),0),"")</f>
        <v/>
      </c>
    </row>
    <row r="61" spans="17:32" x14ac:dyDescent="0.25">
      <c r="Q61" s="34"/>
      <c r="R61" s="34"/>
      <c r="S61" s="34"/>
      <c r="T61" s="34"/>
      <c r="U61" s="34"/>
      <c r="X61" s="62" t="str">
        <f>IFERROR(VLOOKUP($W61,NTG_RR!$A:$N,8+COLUMN()-COLUMN($X$8),0),"")</f>
        <v/>
      </c>
      <c r="Y61" s="62" t="str">
        <f>IFERROR(VLOOKUP($W61,NTG_RR!$A:$N,8+COLUMN()-COLUMN($X$8),0),"")</f>
        <v/>
      </c>
      <c r="Z61" s="62" t="str">
        <f>IFERROR(VLOOKUP($W61,NTG_RR!$A:$N,8+COLUMN()-COLUMN($X$8),0),"")</f>
        <v/>
      </c>
      <c r="AA61" s="62" t="str">
        <f>IFERROR(VLOOKUP($W61,NTG_RR!$A:$N,8+COLUMN()-COLUMN($X$8),0),"")</f>
        <v/>
      </c>
      <c r="AB61" s="62" t="str">
        <f>IFERROR(VLOOKUP($W61,NTG_RR!$A:$N,8+COLUMN()-COLUMN($X$8),0),"")</f>
        <v/>
      </c>
      <c r="AC61" s="62" t="str">
        <f>IFERROR(VLOOKUP($W61,NTG_RR!$A:$N,8+COLUMN()-COLUMN($X$8),0),"")</f>
        <v/>
      </c>
      <c r="AD61" s="62" t="str">
        <f>IFERROR(VLOOKUP($W61,NTG_RR!$A:$N,8+COLUMN()-COLUMN($X$8),0),"")</f>
        <v/>
      </c>
      <c r="AF61" s="62" t="str">
        <f>IFERROR(VLOOKUP($W61,NTG_RR!$A:$P,8+COLUMN()-COLUMN($X$8),0),"")</f>
        <v/>
      </c>
    </row>
    <row r="62" spans="17:32" x14ac:dyDescent="0.25">
      <c r="Q62" s="34"/>
      <c r="R62" s="34"/>
      <c r="S62" s="34"/>
      <c r="T62" s="34"/>
      <c r="U62" s="34"/>
      <c r="X62" s="62" t="str">
        <f>IFERROR(VLOOKUP($W62,NTG_RR!$A:$N,8+COLUMN()-COLUMN($X$8),0),"")</f>
        <v/>
      </c>
      <c r="Y62" s="62" t="str">
        <f>IFERROR(VLOOKUP($W62,NTG_RR!$A:$N,8+COLUMN()-COLUMN($X$8),0),"")</f>
        <v/>
      </c>
      <c r="Z62" s="62" t="str">
        <f>IFERROR(VLOOKUP($W62,NTG_RR!$A:$N,8+COLUMN()-COLUMN($X$8),0),"")</f>
        <v/>
      </c>
      <c r="AA62" s="62" t="str">
        <f>IFERROR(VLOOKUP($W62,NTG_RR!$A:$N,8+COLUMN()-COLUMN($X$8),0),"")</f>
        <v/>
      </c>
      <c r="AB62" s="62" t="str">
        <f>IFERROR(VLOOKUP($W62,NTG_RR!$A:$N,8+COLUMN()-COLUMN($X$8),0),"")</f>
        <v/>
      </c>
      <c r="AC62" s="62" t="str">
        <f>IFERROR(VLOOKUP($W62,NTG_RR!$A:$N,8+COLUMN()-COLUMN($X$8),0),"")</f>
        <v/>
      </c>
      <c r="AD62" s="62" t="str">
        <f>IFERROR(VLOOKUP($W62,NTG_RR!$A:$N,8+COLUMN()-COLUMN($X$8),0),"")</f>
        <v/>
      </c>
      <c r="AF62" s="62" t="str">
        <f>IFERROR(VLOOKUP($W62,NTG_RR!$A:$P,8+COLUMN()-COLUMN($X$8),0),"")</f>
        <v/>
      </c>
    </row>
    <row r="63" spans="17:32" x14ac:dyDescent="0.25">
      <c r="Q63" s="34"/>
      <c r="R63" s="34"/>
      <c r="S63" s="34"/>
      <c r="T63" s="34"/>
      <c r="U63" s="34"/>
      <c r="X63" s="62" t="str">
        <f>IFERROR(VLOOKUP($W63,NTG_RR!$A:$N,8+COLUMN()-COLUMN($X$8),0),"")</f>
        <v/>
      </c>
      <c r="Y63" s="62" t="str">
        <f>IFERROR(VLOOKUP($W63,NTG_RR!$A:$N,8+COLUMN()-COLUMN($X$8),0),"")</f>
        <v/>
      </c>
      <c r="Z63" s="62" t="str">
        <f>IFERROR(VLOOKUP($W63,NTG_RR!$A:$N,8+COLUMN()-COLUMN($X$8),0),"")</f>
        <v/>
      </c>
      <c r="AA63" s="62" t="str">
        <f>IFERROR(VLOOKUP($W63,NTG_RR!$A:$N,8+COLUMN()-COLUMN($X$8),0),"")</f>
        <v/>
      </c>
      <c r="AB63" s="62" t="str">
        <f>IFERROR(VLOOKUP($W63,NTG_RR!$A:$N,8+COLUMN()-COLUMN($X$8),0),"")</f>
        <v/>
      </c>
      <c r="AC63" s="62" t="str">
        <f>IFERROR(VLOOKUP($W63,NTG_RR!$A:$N,8+COLUMN()-COLUMN($X$8),0),"")</f>
        <v/>
      </c>
      <c r="AD63" s="62" t="str">
        <f>IFERROR(VLOOKUP($W63,NTG_RR!$A:$N,8+COLUMN()-COLUMN($X$8),0),"")</f>
        <v/>
      </c>
      <c r="AF63" s="62" t="str">
        <f>IFERROR(VLOOKUP($W63,NTG_RR!$A:$P,8+COLUMN()-COLUMN($X$8),0),"")</f>
        <v/>
      </c>
    </row>
    <row r="64" spans="17:32" x14ac:dyDescent="0.25">
      <c r="Q64" s="34"/>
      <c r="R64" s="34"/>
      <c r="S64" s="34"/>
      <c r="T64" s="34"/>
      <c r="U64" s="34"/>
      <c r="X64" s="62" t="str">
        <f>IFERROR(VLOOKUP($W64,NTG_RR!$A:$N,8+COLUMN()-COLUMN($X$8),0),"")</f>
        <v/>
      </c>
      <c r="Y64" s="62" t="str">
        <f>IFERROR(VLOOKUP($W64,NTG_RR!$A:$N,8+COLUMN()-COLUMN($X$8),0),"")</f>
        <v/>
      </c>
      <c r="Z64" s="62" t="str">
        <f>IFERROR(VLOOKUP($W64,NTG_RR!$A:$N,8+COLUMN()-COLUMN($X$8),0),"")</f>
        <v/>
      </c>
      <c r="AA64" s="62" t="str">
        <f>IFERROR(VLOOKUP($W64,NTG_RR!$A:$N,8+COLUMN()-COLUMN($X$8),0),"")</f>
        <v/>
      </c>
      <c r="AB64" s="62" t="str">
        <f>IFERROR(VLOOKUP($W64,NTG_RR!$A:$N,8+COLUMN()-COLUMN($X$8),0),"")</f>
        <v/>
      </c>
      <c r="AC64" s="62" t="str">
        <f>IFERROR(VLOOKUP($W64,NTG_RR!$A:$N,8+COLUMN()-COLUMN($X$8),0),"")</f>
        <v/>
      </c>
      <c r="AD64" s="62" t="str">
        <f>IFERROR(VLOOKUP($W64,NTG_RR!$A:$N,8+COLUMN()-COLUMN($X$8),0),"")</f>
        <v/>
      </c>
      <c r="AF64" s="62" t="str">
        <f>IFERROR(VLOOKUP($W64,NTG_RR!$A:$P,8+COLUMN()-COLUMN($X$8),0),"")</f>
        <v/>
      </c>
    </row>
    <row r="65" spans="17:32" x14ac:dyDescent="0.25">
      <c r="Q65" s="34"/>
      <c r="R65" s="34"/>
      <c r="S65" s="34"/>
      <c r="T65" s="34"/>
      <c r="U65" s="34"/>
      <c r="X65" s="62" t="str">
        <f>IFERROR(VLOOKUP($W65,NTG_RR!$A:$N,8+COLUMN()-COLUMN($X$8),0),"")</f>
        <v/>
      </c>
      <c r="Y65" s="62" t="str">
        <f>IFERROR(VLOOKUP($W65,NTG_RR!$A:$N,8+COLUMN()-COLUMN($X$8),0),"")</f>
        <v/>
      </c>
      <c r="Z65" s="62" t="str">
        <f>IFERROR(VLOOKUP($W65,NTG_RR!$A:$N,8+COLUMN()-COLUMN($X$8),0),"")</f>
        <v/>
      </c>
      <c r="AA65" s="62" t="str">
        <f>IFERROR(VLOOKUP($W65,NTG_RR!$A:$N,8+COLUMN()-COLUMN($X$8),0),"")</f>
        <v/>
      </c>
      <c r="AB65" s="62" t="str">
        <f>IFERROR(VLOOKUP($W65,NTG_RR!$A:$N,8+COLUMN()-COLUMN($X$8),0),"")</f>
        <v/>
      </c>
      <c r="AC65" s="62" t="str">
        <f>IFERROR(VLOOKUP($W65,NTG_RR!$A:$N,8+COLUMN()-COLUMN($X$8),0),"")</f>
        <v/>
      </c>
      <c r="AD65" s="62" t="str">
        <f>IFERROR(VLOOKUP($W65,NTG_RR!$A:$N,8+COLUMN()-COLUMN($X$8),0),"")</f>
        <v/>
      </c>
      <c r="AF65" s="62" t="str">
        <f>IFERROR(VLOOKUP($W65,NTG_RR!$A:$P,8+COLUMN()-COLUMN($X$8),0),"")</f>
        <v/>
      </c>
    </row>
    <row r="66" spans="17:32" x14ac:dyDescent="0.25">
      <c r="Q66" s="34"/>
      <c r="R66" s="34"/>
      <c r="S66" s="34"/>
      <c r="T66" s="34"/>
      <c r="U66" s="34"/>
      <c r="X66" s="62" t="str">
        <f>IFERROR(VLOOKUP($W66,NTG_RR!$A:$N,8+COLUMN()-COLUMN($X$8),0),"")</f>
        <v/>
      </c>
      <c r="Y66" s="62" t="str">
        <f>IFERROR(VLOOKUP($W66,NTG_RR!$A:$N,8+COLUMN()-COLUMN($X$8),0),"")</f>
        <v/>
      </c>
      <c r="Z66" s="62" t="str">
        <f>IFERROR(VLOOKUP($W66,NTG_RR!$A:$N,8+COLUMN()-COLUMN($X$8),0),"")</f>
        <v/>
      </c>
      <c r="AA66" s="62" t="str">
        <f>IFERROR(VLOOKUP($W66,NTG_RR!$A:$N,8+COLUMN()-COLUMN($X$8),0),"")</f>
        <v/>
      </c>
      <c r="AB66" s="62" t="str">
        <f>IFERROR(VLOOKUP($W66,NTG_RR!$A:$N,8+COLUMN()-COLUMN($X$8),0),"")</f>
        <v/>
      </c>
      <c r="AC66" s="62" t="str">
        <f>IFERROR(VLOOKUP($W66,NTG_RR!$A:$N,8+COLUMN()-COLUMN($X$8),0),"")</f>
        <v/>
      </c>
      <c r="AD66" s="62" t="str">
        <f>IFERROR(VLOOKUP($W66,NTG_RR!$A:$N,8+COLUMN()-COLUMN($X$8),0),"")</f>
        <v/>
      </c>
      <c r="AF66" s="62" t="str">
        <f>IFERROR(VLOOKUP($W66,NTG_RR!$A:$P,8+COLUMN()-COLUMN($X$8),0),"")</f>
        <v/>
      </c>
    </row>
    <row r="67" spans="17:32" x14ac:dyDescent="0.25">
      <c r="Q67" s="34"/>
      <c r="R67" s="34"/>
      <c r="S67" s="34"/>
      <c r="T67" s="34"/>
      <c r="U67" s="34"/>
      <c r="X67" s="62" t="str">
        <f>IFERROR(VLOOKUP($W67,NTG_RR!$A:$N,8+COLUMN()-COLUMN($X$8),0),"")</f>
        <v/>
      </c>
      <c r="Y67" s="62" t="str">
        <f>IFERROR(VLOOKUP($W67,NTG_RR!$A:$N,8+COLUMN()-COLUMN($X$8),0),"")</f>
        <v/>
      </c>
      <c r="Z67" s="62" t="str">
        <f>IFERROR(VLOOKUP($W67,NTG_RR!$A:$N,8+COLUMN()-COLUMN($X$8),0),"")</f>
        <v/>
      </c>
      <c r="AA67" s="62" t="str">
        <f>IFERROR(VLOOKUP($W67,NTG_RR!$A:$N,8+COLUMN()-COLUMN($X$8),0),"")</f>
        <v/>
      </c>
      <c r="AB67" s="62" t="str">
        <f>IFERROR(VLOOKUP($W67,NTG_RR!$A:$N,8+COLUMN()-COLUMN($X$8),0),"")</f>
        <v/>
      </c>
      <c r="AC67" s="62" t="str">
        <f>IFERROR(VLOOKUP($W67,NTG_RR!$A:$N,8+COLUMN()-COLUMN($X$8),0),"")</f>
        <v/>
      </c>
      <c r="AD67" s="62" t="str">
        <f>IFERROR(VLOOKUP($W67,NTG_RR!$A:$N,8+COLUMN()-COLUMN($X$8),0),"")</f>
        <v/>
      </c>
      <c r="AF67" s="62" t="str">
        <f>IFERROR(VLOOKUP($W67,NTG_RR!$A:$P,8+COLUMN()-COLUMN($X$8),0),"")</f>
        <v/>
      </c>
    </row>
    <row r="68" spans="17:32" x14ac:dyDescent="0.25">
      <c r="Q68" s="34"/>
      <c r="R68" s="34"/>
      <c r="S68" s="34"/>
      <c r="T68" s="34"/>
      <c r="U68" s="34"/>
      <c r="X68" s="62" t="str">
        <f>IFERROR(VLOOKUP($W68,NTG_RR!$A:$N,8+COLUMN()-COLUMN($X$8),0),"")</f>
        <v/>
      </c>
      <c r="Y68" s="62" t="str">
        <f>IFERROR(VLOOKUP($W68,NTG_RR!$A:$N,8+COLUMN()-COLUMN($X$8),0),"")</f>
        <v/>
      </c>
      <c r="Z68" s="62" t="str">
        <f>IFERROR(VLOOKUP($W68,NTG_RR!$A:$N,8+COLUMN()-COLUMN($X$8),0),"")</f>
        <v/>
      </c>
      <c r="AA68" s="62" t="str">
        <f>IFERROR(VLOOKUP($W68,NTG_RR!$A:$N,8+COLUMN()-COLUMN($X$8),0),"")</f>
        <v/>
      </c>
      <c r="AB68" s="62" t="str">
        <f>IFERROR(VLOOKUP($W68,NTG_RR!$A:$N,8+COLUMN()-COLUMN($X$8),0),"")</f>
        <v/>
      </c>
      <c r="AC68" s="62" t="str">
        <f>IFERROR(VLOOKUP($W68,NTG_RR!$A:$N,8+COLUMN()-COLUMN($X$8),0),"")</f>
        <v/>
      </c>
      <c r="AD68" s="62" t="str">
        <f>IFERROR(VLOOKUP($W68,NTG_RR!$A:$N,8+COLUMN()-COLUMN($X$8),0),"")</f>
        <v/>
      </c>
      <c r="AF68" s="62" t="str">
        <f>IFERROR(VLOOKUP($W68,NTG_RR!$A:$P,8+COLUMN()-COLUMN($X$8),0),"")</f>
        <v/>
      </c>
    </row>
    <row r="69" spans="17:32" x14ac:dyDescent="0.25">
      <c r="Q69" s="34"/>
      <c r="R69" s="34"/>
      <c r="S69" s="34"/>
      <c r="T69" s="34"/>
      <c r="U69" s="34"/>
      <c r="X69" s="62" t="str">
        <f>IFERROR(VLOOKUP($W69,NTG_RR!$A:$N,8+COLUMN()-COLUMN($X$8),0),"")</f>
        <v/>
      </c>
      <c r="Y69" s="62" t="str">
        <f>IFERROR(VLOOKUP($W69,NTG_RR!$A:$N,8+COLUMN()-COLUMN($X$8),0),"")</f>
        <v/>
      </c>
      <c r="Z69" s="62" t="str">
        <f>IFERROR(VLOOKUP($W69,NTG_RR!$A:$N,8+COLUMN()-COLUMN($X$8),0),"")</f>
        <v/>
      </c>
      <c r="AA69" s="62" t="str">
        <f>IFERROR(VLOOKUP($W69,NTG_RR!$A:$N,8+COLUMN()-COLUMN($X$8),0),"")</f>
        <v/>
      </c>
      <c r="AB69" s="62" t="str">
        <f>IFERROR(VLOOKUP($W69,NTG_RR!$A:$N,8+COLUMN()-COLUMN($X$8),0),"")</f>
        <v/>
      </c>
      <c r="AC69" s="62" t="str">
        <f>IFERROR(VLOOKUP($W69,NTG_RR!$A:$N,8+COLUMN()-COLUMN($X$8),0),"")</f>
        <v/>
      </c>
      <c r="AD69" s="62" t="str">
        <f>IFERROR(VLOOKUP($W69,NTG_RR!$A:$N,8+COLUMN()-COLUMN($X$8),0),"")</f>
        <v/>
      </c>
      <c r="AF69" s="62" t="str">
        <f>IFERROR(VLOOKUP($W69,NTG_RR!$A:$P,8+COLUMN()-COLUMN($X$8),0),"")</f>
        <v/>
      </c>
    </row>
    <row r="70" spans="17:32" x14ac:dyDescent="0.25">
      <c r="Q70" s="34"/>
      <c r="R70" s="34"/>
      <c r="S70" s="34"/>
      <c r="T70" s="34"/>
      <c r="U70" s="34"/>
      <c r="X70" s="62" t="str">
        <f>IFERROR(VLOOKUP($W70,NTG_RR!$A:$N,8+COLUMN()-COLUMN($X$8),0),"")</f>
        <v/>
      </c>
      <c r="Y70" s="62" t="str">
        <f>IFERROR(VLOOKUP($W70,NTG_RR!$A:$N,8+COLUMN()-COLUMN($X$8),0),"")</f>
        <v/>
      </c>
      <c r="Z70" s="62" t="str">
        <f>IFERROR(VLOOKUP($W70,NTG_RR!$A:$N,8+COLUMN()-COLUMN($X$8),0),"")</f>
        <v/>
      </c>
      <c r="AA70" s="62" t="str">
        <f>IFERROR(VLOOKUP($W70,NTG_RR!$A:$N,8+COLUMN()-COLUMN($X$8),0),"")</f>
        <v/>
      </c>
      <c r="AB70" s="62" t="str">
        <f>IFERROR(VLOOKUP($W70,NTG_RR!$A:$N,8+COLUMN()-COLUMN($X$8),0),"")</f>
        <v/>
      </c>
      <c r="AC70" s="62" t="str">
        <f>IFERROR(VLOOKUP($W70,NTG_RR!$A:$N,8+COLUMN()-COLUMN($X$8),0),"")</f>
        <v/>
      </c>
      <c r="AD70" s="62" t="str">
        <f>IFERROR(VLOOKUP($W70,NTG_RR!$A:$N,8+COLUMN()-COLUMN($X$8),0),"")</f>
        <v/>
      </c>
      <c r="AF70" s="62" t="str">
        <f>IFERROR(VLOOKUP($W70,NTG_RR!$A:$P,8+COLUMN()-COLUMN($X$8),0),"")</f>
        <v/>
      </c>
    </row>
    <row r="71" spans="17:32" x14ac:dyDescent="0.25">
      <c r="Q71" s="34"/>
      <c r="R71" s="34"/>
      <c r="S71" s="34"/>
      <c r="T71" s="34"/>
      <c r="U71" s="34"/>
      <c r="X71" s="62" t="str">
        <f>IFERROR(VLOOKUP($W71,NTG_RR!$A:$N,8+COLUMN()-COLUMN($X$8),0),"")</f>
        <v/>
      </c>
      <c r="Y71" s="62" t="str">
        <f>IFERROR(VLOOKUP($W71,NTG_RR!$A:$N,8+COLUMN()-COLUMN($X$8),0),"")</f>
        <v/>
      </c>
      <c r="Z71" s="62" t="str">
        <f>IFERROR(VLOOKUP($W71,NTG_RR!$A:$N,8+COLUMN()-COLUMN($X$8),0),"")</f>
        <v/>
      </c>
      <c r="AA71" s="62" t="str">
        <f>IFERROR(VLOOKUP($W71,NTG_RR!$A:$N,8+COLUMN()-COLUMN($X$8),0),"")</f>
        <v/>
      </c>
      <c r="AB71" s="62" t="str">
        <f>IFERROR(VLOOKUP($W71,NTG_RR!$A:$N,8+COLUMN()-COLUMN($X$8),0),"")</f>
        <v/>
      </c>
      <c r="AC71" s="62" t="str">
        <f>IFERROR(VLOOKUP($W71,NTG_RR!$A:$N,8+COLUMN()-COLUMN($X$8),0),"")</f>
        <v/>
      </c>
      <c r="AD71" s="62" t="str">
        <f>IFERROR(VLOOKUP($W71,NTG_RR!$A:$N,8+COLUMN()-COLUMN($X$8),0),"")</f>
        <v/>
      </c>
      <c r="AF71" s="62" t="str">
        <f>IFERROR(VLOOKUP($W71,NTG_RR!$A:$P,8+COLUMN()-COLUMN($X$8),0),"")</f>
        <v/>
      </c>
    </row>
    <row r="72" spans="17:32" x14ac:dyDescent="0.25">
      <c r="Q72" s="34"/>
      <c r="R72" s="34"/>
      <c r="S72" s="34"/>
      <c r="T72" s="34"/>
      <c r="U72" s="34"/>
      <c r="X72" s="62" t="str">
        <f>IFERROR(VLOOKUP($W72,NTG_RR!$A:$N,8+COLUMN()-COLUMN($X$8),0),"")</f>
        <v/>
      </c>
      <c r="Y72" s="62" t="str">
        <f>IFERROR(VLOOKUP($W72,NTG_RR!$A:$N,8+COLUMN()-COLUMN($X$8),0),"")</f>
        <v/>
      </c>
      <c r="Z72" s="62" t="str">
        <f>IFERROR(VLOOKUP($W72,NTG_RR!$A:$N,8+COLUMN()-COLUMN($X$8),0),"")</f>
        <v/>
      </c>
      <c r="AA72" s="62" t="str">
        <f>IFERROR(VLOOKUP($W72,NTG_RR!$A:$N,8+COLUMN()-COLUMN($X$8),0),"")</f>
        <v/>
      </c>
      <c r="AB72" s="62" t="str">
        <f>IFERROR(VLOOKUP($W72,NTG_RR!$A:$N,8+COLUMN()-COLUMN($X$8),0),"")</f>
        <v/>
      </c>
      <c r="AC72" s="62" t="str">
        <f>IFERROR(VLOOKUP($W72,NTG_RR!$A:$N,8+COLUMN()-COLUMN($X$8),0),"")</f>
        <v/>
      </c>
      <c r="AD72" s="62" t="str">
        <f>IFERROR(VLOOKUP($W72,NTG_RR!$A:$N,8+COLUMN()-COLUMN($X$8),0),"")</f>
        <v/>
      </c>
      <c r="AF72" s="62" t="str">
        <f>IFERROR(VLOOKUP($W72,NTG_RR!$A:$P,8+COLUMN()-COLUMN($X$8),0),"")</f>
        <v/>
      </c>
    </row>
    <row r="73" spans="17:32" x14ac:dyDescent="0.25">
      <c r="Q73" s="34"/>
      <c r="R73" s="34"/>
      <c r="S73" s="34"/>
      <c r="T73" s="34"/>
      <c r="U73" s="34"/>
      <c r="X73" s="62" t="str">
        <f>IFERROR(VLOOKUP($W73,NTG_RR!$A:$N,8+COLUMN()-COLUMN($X$8),0),"")</f>
        <v/>
      </c>
      <c r="Y73" s="62" t="str">
        <f>IFERROR(VLOOKUP($W73,NTG_RR!$A:$N,8+COLUMN()-COLUMN($X$8),0),"")</f>
        <v/>
      </c>
      <c r="Z73" s="62" t="str">
        <f>IFERROR(VLOOKUP($W73,NTG_RR!$A:$N,8+COLUMN()-COLUMN($X$8),0),"")</f>
        <v/>
      </c>
      <c r="AA73" s="62" t="str">
        <f>IFERROR(VLOOKUP($W73,NTG_RR!$A:$N,8+COLUMN()-COLUMN($X$8),0),"")</f>
        <v/>
      </c>
      <c r="AB73" s="62" t="str">
        <f>IFERROR(VLOOKUP($W73,NTG_RR!$A:$N,8+COLUMN()-COLUMN($X$8),0),"")</f>
        <v/>
      </c>
      <c r="AC73" s="62" t="str">
        <f>IFERROR(VLOOKUP($W73,NTG_RR!$A:$N,8+COLUMN()-COLUMN($X$8),0),"")</f>
        <v/>
      </c>
      <c r="AD73" s="62" t="str">
        <f>IFERROR(VLOOKUP($W73,NTG_RR!$A:$N,8+COLUMN()-COLUMN($X$8),0),"")</f>
        <v/>
      </c>
      <c r="AF73" s="62" t="str">
        <f>IFERROR(VLOOKUP($W73,NTG_RR!$A:$P,8+COLUMN()-COLUMN($X$8),0),"")</f>
        <v/>
      </c>
    </row>
    <row r="74" spans="17:32" x14ac:dyDescent="0.25">
      <c r="Q74" s="34"/>
      <c r="R74" s="34"/>
      <c r="S74" s="34"/>
      <c r="T74" s="34"/>
      <c r="U74" s="34"/>
      <c r="X74" s="62" t="str">
        <f>IFERROR(VLOOKUP($W74,NTG_RR!$A:$N,8+COLUMN()-COLUMN($X$8),0),"")</f>
        <v/>
      </c>
      <c r="Y74" s="62" t="str">
        <f>IFERROR(VLOOKUP($W74,NTG_RR!$A:$N,8+COLUMN()-COLUMN($X$8),0),"")</f>
        <v/>
      </c>
      <c r="Z74" s="62" t="str">
        <f>IFERROR(VLOOKUP($W74,NTG_RR!$A:$N,8+COLUMN()-COLUMN($X$8),0),"")</f>
        <v/>
      </c>
      <c r="AA74" s="62" t="str">
        <f>IFERROR(VLOOKUP($W74,NTG_RR!$A:$N,8+COLUMN()-COLUMN($X$8),0),"")</f>
        <v/>
      </c>
      <c r="AB74" s="62" t="str">
        <f>IFERROR(VLOOKUP($W74,NTG_RR!$A:$N,8+COLUMN()-COLUMN($X$8),0),"")</f>
        <v/>
      </c>
      <c r="AC74" s="62" t="str">
        <f>IFERROR(VLOOKUP($W74,NTG_RR!$A:$N,8+COLUMN()-COLUMN($X$8),0),"")</f>
        <v/>
      </c>
      <c r="AD74" s="62" t="str">
        <f>IFERROR(VLOOKUP($W74,NTG_RR!$A:$N,8+COLUMN()-COLUMN($X$8),0),"")</f>
        <v/>
      </c>
      <c r="AF74" s="62" t="str">
        <f>IFERROR(VLOOKUP($W74,NTG_RR!$A:$P,8+COLUMN()-COLUMN($X$8),0),"")</f>
        <v/>
      </c>
    </row>
    <row r="75" spans="17:32" x14ac:dyDescent="0.25">
      <c r="Q75" s="34"/>
      <c r="R75" s="34"/>
      <c r="S75" s="34"/>
      <c r="T75" s="34"/>
      <c r="U75" s="34"/>
      <c r="X75" s="62" t="str">
        <f>IFERROR(VLOOKUP($W75,NTG_RR!$A:$N,8+COLUMN()-COLUMN($X$8),0),"")</f>
        <v/>
      </c>
      <c r="Y75" s="62" t="str">
        <f>IFERROR(VLOOKUP($W75,NTG_RR!$A:$N,8+COLUMN()-COLUMN($X$8),0),"")</f>
        <v/>
      </c>
      <c r="Z75" s="62" t="str">
        <f>IFERROR(VLOOKUP($W75,NTG_RR!$A:$N,8+COLUMN()-COLUMN($X$8),0),"")</f>
        <v/>
      </c>
      <c r="AA75" s="62" t="str">
        <f>IFERROR(VLOOKUP($W75,NTG_RR!$A:$N,8+COLUMN()-COLUMN($X$8),0),"")</f>
        <v/>
      </c>
      <c r="AB75" s="62" t="str">
        <f>IFERROR(VLOOKUP($W75,NTG_RR!$A:$N,8+COLUMN()-COLUMN($X$8),0),"")</f>
        <v/>
      </c>
      <c r="AC75" s="62" t="str">
        <f>IFERROR(VLOOKUP($W75,NTG_RR!$A:$N,8+COLUMN()-COLUMN($X$8),0),"")</f>
        <v/>
      </c>
      <c r="AD75" s="62" t="str">
        <f>IFERROR(VLOOKUP($W75,NTG_RR!$A:$N,8+COLUMN()-COLUMN($X$8),0),"")</f>
        <v/>
      </c>
      <c r="AF75" s="62" t="str">
        <f>IFERROR(VLOOKUP($W75,NTG_RR!$A:$P,8+COLUMN()-COLUMN($X$8),0),"")</f>
        <v/>
      </c>
    </row>
    <row r="76" spans="17:32" x14ac:dyDescent="0.25">
      <c r="Q76" s="34"/>
      <c r="R76" s="34"/>
      <c r="S76" s="34"/>
      <c r="T76" s="34"/>
      <c r="U76" s="34"/>
      <c r="X76" s="62" t="str">
        <f>IFERROR(VLOOKUP($W76,NTG_RR!$A:$N,8+COLUMN()-COLUMN($X$8),0),"")</f>
        <v/>
      </c>
      <c r="Y76" s="62" t="str">
        <f>IFERROR(VLOOKUP($W76,NTG_RR!$A:$N,8+COLUMN()-COLUMN($X$8),0),"")</f>
        <v/>
      </c>
      <c r="Z76" s="62" t="str">
        <f>IFERROR(VLOOKUP($W76,NTG_RR!$A:$N,8+COLUMN()-COLUMN($X$8),0),"")</f>
        <v/>
      </c>
      <c r="AA76" s="62" t="str">
        <f>IFERROR(VLOOKUP($W76,NTG_RR!$A:$N,8+COLUMN()-COLUMN($X$8),0),"")</f>
        <v/>
      </c>
      <c r="AB76" s="62" t="str">
        <f>IFERROR(VLOOKUP($W76,NTG_RR!$A:$N,8+COLUMN()-COLUMN($X$8),0),"")</f>
        <v/>
      </c>
      <c r="AC76" s="62" t="str">
        <f>IFERROR(VLOOKUP($W76,NTG_RR!$A:$N,8+COLUMN()-COLUMN($X$8),0),"")</f>
        <v/>
      </c>
      <c r="AD76" s="62" t="str">
        <f>IFERROR(VLOOKUP($W76,NTG_RR!$A:$N,8+COLUMN()-COLUMN($X$8),0),"")</f>
        <v/>
      </c>
      <c r="AF76" s="62" t="str">
        <f>IFERROR(VLOOKUP($W76,NTG_RR!$A:$P,8+COLUMN()-COLUMN($X$8),0),"")</f>
        <v/>
      </c>
    </row>
    <row r="77" spans="17:32" x14ac:dyDescent="0.25">
      <c r="Q77" s="34"/>
      <c r="R77" s="34"/>
      <c r="S77" s="34"/>
      <c r="T77" s="34"/>
      <c r="U77" s="34"/>
      <c r="X77" s="62" t="str">
        <f>IFERROR(VLOOKUP($W77,NTG_RR!$A:$N,8+COLUMN()-COLUMN($X$8),0),"")</f>
        <v/>
      </c>
      <c r="Y77" s="62" t="str">
        <f>IFERROR(VLOOKUP($W77,NTG_RR!$A:$N,8+COLUMN()-COLUMN($X$8),0),"")</f>
        <v/>
      </c>
      <c r="Z77" s="62" t="str">
        <f>IFERROR(VLOOKUP($W77,NTG_RR!$A:$N,8+COLUMN()-COLUMN($X$8),0),"")</f>
        <v/>
      </c>
      <c r="AA77" s="62" t="str">
        <f>IFERROR(VLOOKUP($W77,NTG_RR!$A:$N,8+COLUMN()-COLUMN($X$8),0),"")</f>
        <v/>
      </c>
      <c r="AB77" s="62" t="str">
        <f>IFERROR(VLOOKUP($W77,NTG_RR!$A:$N,8+COLUMN()-COLUMN($X$8),0),"")</f>
        <v/>
      </c>
      <c r="AC77" s="62" t="str">
        <f>IFERROR(VLOOKUP($W77,NTG_RR!$A:$N,8+COLUMN()-COLUMN($X$8),0),"")</f>
        <v/>
      </c>
      <c r="AD77" s="62" t="str">
        <f>IFERROR(VLOOKUP($W77,NTG_RR!$A:$N,8+COLUMN()-COLUMN($X$8),0),"")</f>
        <v/>
      </c>
      <c r="AF77" s="62" t="str">
        <f>IFERROR(VLOOKUP($W77,NTG_RR!$A:$P,8+COLUMN()-COLUMN($X$8),0),"")</f>
        <v/>
      </c>
    </row>
    <row r="78" spans="17:32" x14ac:dyDescent="0.25">
      <c r="Q78" s="34"/>
      <c r="R78" s="34"/>
      <c r="S78" s="34"/>
      <c r="T78" s="34"/>
      <c r="U78" s="34"/>
      <c r="X78" s="62" t="str">
        <f>IFERROR(VLOOKUP($W78,NTG_RR!$A:$N,8+COLUMN()-COLUMN($X$8),0),"")</f>
        <v/>
      </c>
      <c r="Y78" s="62" t="str">
        <f>IFERROR(VLOOKUP($W78,NTG_RR!$A:$N,8+COLUMN()-COLUMN($X$8),0),"")</f>
        <v/>
      </c>
      <c r="Z78" s="62" t="str">
        <f>IFERROR(VLOOKUP($W78,NTG_RR!$A:$N,8+COLUMN()-COLUMN($X$8),0),"")</f>
        <v/>
      </c>
      <c r="AA78" s="62" t="str">
        <f>IFERROR(VLOOKUP($W78,NTG_RR!$A:$N,8+COLUMN()-COLUMN($X$8),0),"")</f>
        <v/>
      </c>
      <c r="AB78" s="62" t="str">
        <f>IFERROR(VLOOKUP($W78,NTG_RR!$A:$N,8+COLUMN()-COLUMN($X$8),0),"")</f>
        <v/>
      </c>
      <c r="AC78" s="62" t="str">
        <f>IFERROR(VLOOKUP($W78,NTG_RR!$A:$N,8+COLUMN()-COLUMN($X$8),0),"")</f>
        <v/>
      </c>
      <c r="AD78" s="62" t="str">
        <f>IFERROR(VLOOKUP($W78,NTG_RR!$A:$N,8+COLUMN()-COLUMN($X$8),0),"")</f>
        <v/>
      </c>
      <c r="AF78" s="62" t="str">
        <f>IFERROR(VLOOKUP($W78,NTG_RR!$A:$P,8+COLUMN()-COLUMN($X$8),0),"")</f>
        <v/>
      </c>
    </row>
    <row r="79" spans="17:32" x14ac:dyDescent="0.25">
      <c r="Q79" s="34"/>
      <c r="R79" s="34"/>
      <c r="S79" s="34"/>
      <c r="T79" s="34"/>
      <c r="U79" s="34"/>
      <c r="X79" s="62" t="str">
        <f>IFERROR(VLOOKUP($W79,NTG_RR!$A:$N,8+COLUMN()-COLUMN($X$8),0),"")</f>
        <v/>
      </c>
      <c r="Y79" s="62" t="str">
        <f>IFERROR(VLOOKUP($W79,NTG_RR!$A:$N,8+COLUMN()-COLUMN($X$8),0),"")</f>
        <v/>
      </c>
      <c r="Z79" s="62" t="str">
        <f>IFERROR(VLOOKUP($W79,NTG_RR!$A:$N,8+COLUMN()-COLUMN($X$8),0),"")</f>
        <v/>
      </c>
      <c r="AA79" s="62" t="str">
        <f>IFERROR(VLOOKUP($W79,NTG_RR!$A:$N,8+COLUMN()-COLUMN($X$8),0),"")</f>
        <v/>
      </c>
      <c r="AB79" s="62" t="str">
        <f>IFERROR(VLOOKUP($W79,NTG_RR!$A:$N,8+COLUMN()-COLUMN($X$8),0),"")</f>
        <v/>
      </c>
      <c r="AC79" s="62" t="str">
        <f>IFERROR(VLOOKUP($W79,NTG_RR!$A:$N,8+COLUMN()-COLUMN($X$8),0),"")</f>
        <v/>
      </c>
      <c r="AD79" s="62" t="str">
        <f>IFERROR(VLOOKUP($W79,NTG_RR!$A:$N,8+COLUMN()-COLUMN($X$8),0),"")</f>
        <v/>
      </c>
      <c r="AF79" s="62" t="str">
        <f>IFERROR(VLOOKUP($W79,NTG_RR!$A:$P,8+COLUMN()-COLUMN($X$8),0),"")</f>
        <v/>
      </c>
    </row>
    <row r="80" spans="17:32" x14ac:dyDescent="0.25">
      <c r="Q80" s="34"/>
      <c r="R80" s="34"/>
      <c r="S80" s="34"/>
      <c r="T80" s="34"/>
      <c r="U80" s="34"/>
      <c r="X80" s="62" t="str">
        <f>IFERROR(VLOOKUP($W80,NTG_RR!$A:$N,8+COLUMN()-COLUMN($X$8),0),"")</f>
        <v/>
      </c>
      <c r="Y80" s="62" t="str">
        <f>IFERROR(VLOOKUP($W80,NTG_RR!$A:$N,8+COLUMN()-COLUMN($X$8),0),"")</f>
        <v/>
      </c>
      <c r="Z80" s="62" t="str">
        <f>IFERROR(VLOOKUP($W80,NTG_RR!$A:$N,8+COLUMN()-COLUMN($X$8),0),"")</f>
        <v/>
      </c>
      <c r="AA80" s="62" t="str">
        <f>IFERROR(VLOOKUP($W80,NTG_RR!$A:$N,8+COLUMN()-COLUMN($X$8),0),"")</f>
        <v/>
      </c>
      <c r="AB80" s="62" t="str">
        <f>IFERROR(VLOOKUP($W80,NTG_RR!$A:$N,8+COLUMN()-COLUMN($X$8),0),"")</f>
        <v/>
      </c>
      <c r="AC80" s="62" t="str">
        <f>IFERROR(VLOOKUP($W80,NTG_RR!$A:$N,8+COLUMN()-COLUMN($X$8),0),"")</f>
        <v/>
      </c>
      <c r="AD80" s="62" t="str">
        <f>IFERROR(VLOOKUP($W80,NTG_RR!$A:$N,8+COLUMN()-COLUMN($X$8),0),"")</f>
        <v/>
      </c>
      <c r="AF80" s="62" t="str">
        <f>IFERROR(VLOOKUP($W80,NTG_RR!$A:$P,8+COLUMN()-COLUMN($X$8),0),"")</f>
        <v/>
      </c>
    </row>
    <row r="81" spans="17:32" x14ac:dyDescent="0.25">
      <c r="Q81" s="34"/>
      <c r="R81" s="34"/>
      <c r="S81" s="34"/>
      <c r="T81" s="34"/>
      <c r="U81" s="34"/>
      <c r="X81" s="62" t="str">
        <f>IFERROR(VLOOKUP($W81,NTG_RR!$A:$N,8+COLUMN()-COLUMN($X$8),0),"")</f>
        <v/>
      </c>
      <c r="Y81" s="62" t="str">
        <f>IFERROR(VLOOKUP($W81,NTG_RR!$A:$N,8+COLUMN()-COLUMN($X$8),0),"")</f>
        <v/>
      </c>
      <c r="Z81" s="62" t="str">
        <f>IFERROR(VLOOKUP($W81,NTG_RR!$A:$N,8+COLUMN()-COLUMN($X$8),0),"")</f>
        <v/>
      </c>
      <c r="AA81" s="62" t="str">
        <f>IFERROR(VLOOKUP($W81,NTG_RR!$A:$N,8+COLUMN()-COLUMN($X$8),0),"")</f>
        <v/>
      </c>
      <c r="AB81" s="62" t="str">
        <f>IFERROR(VLOOKUP($W81,NTG_RR!$A:$N,8+COLUMN()-COLUMN($X$8),0),"")</f>
        <v/>
      </c>
      <c r="AC81" s="62" t="str">
        <f>IFERROR(VLOOKUP($W81,NTG_RR!$A:$N,8+COLUMN()-COLUMN($X$8),0),"")</f>
        <v/>
      </c>
      <c r="AD81" s="62" t="str">
        <f>IFERROR(VLOOKUP($W81,NTG_RR!$A:$N,8+COLUMN()-COLUMN($X$8),0),"")</f>
        <v/>
      </c>
      <c r="AF81" s="62" t="str">
        <f>IFERROR(VLOOKUP($W81,NTG_RR!$A:$P,8+COLUMN()-COLUMN($X$8),0),"")</f>
        <v/>
      </c>
    </row>
    <row r="82" spans="17:32" x14ac:dyDescent="0.25">
      <c r="Q82" s="34"/>
      <c r="R82" s="34"/>
      <c r="S82" s="34"/>
      <c r="T82" s="34"/>
      <c r="U82" s="34"/>
      <c r="X82" s="62" t="str">
        <f>IFERROR(VLOOKUP($W82,NTG_RR!$A:$N,8+COLUMN()-COLUMN($X$8),0),"")</f>
        <v/>
      </c>
      <c r="Y82" s="62" t="str">
        <f>IFERROR(VLOOKUP($W82,NTG_RR!$A:$N,8+COLUMN()-COLUMN($X$8),0),"")</f>
        <v/>
      </c>
      <c r="Z82" s="62" t="str">
        <f>IFERROR(VLOOKUP($W82,NTG_RR!$A:$N,8+COLUMN()-COLUMN($X$8),0),"")</f>
        <v/>
      </c>
      <c r="AA82" s="62" t="str">
        <f>IFERROR(VLOOKUP($W82,NTG_RR!$A:$N,8+COLUMN()-COLUMN($X$8),0),"")</f>
        <v/>
      </c>
      <c r="AB82" s="62" t="str">
        <f>IFERROR(VLOOKUP($W82,NTG_RR!$A:$N,8+COLUMN()-COLUMN($X$8),0),"")</f>
        <v/>
      </c>
      <c r="AC82" s="62" t="str">
        <f>IFERROR(VLOOKUP($W82,NTG_RR!$A:$N,8+COLUMN()-COLUMN($X$8),0),"")</f>
        <v/>
      </c>
      <c r="AD82" s="62" t="str">
        <f>IFERROR(VLOOKUP($W82,NTG_RR!$A:$N,8+COLUMN()-COLUMN($X$8),0),"")</f>
        <v/>
      </c>
      <c r="AF82" s="62" t="str">
        <f>IFERROR(VLOOKUP($W82,NTG_RR!$A:$P,8+COLUMN()-COLUMN($X$8),0),"")</f>
        <v/>
      </c>
    </row>
    <row r="83" spans="17:32" x14ac:dyDescent="0.25">
      <c r="Q83" s="34"/>
      <c r="R83" s="34"/>
      <c r="S83" s="34"/>
      <c r="T83" s="34"/>
      <c r="U83" s="34"/>
      <c r="X83" s="62" t="str">
        <f>IFERROR(VLOOKUP($W83,NTG_RR!$A:$N,8+COLUMN()-COLUMN($X$8),0),"")</f>
        <v/>
      </c>
      <c r="Y83" s="62" t="str">
        <f>IFERROR(VLOOKUP($W83,NTG_RR!$A:$N,8+COLUMN()-COLUMN($X$8),0),"")</f>
        <v/>
      </c>
      <c r="Z83" s="62" t="str">
        <f>IFERROR(VLOOKUP($W83,NTG_RR!$A:$N,8+COLUMN()-COLUMN($X$8),0),"")</f>
        <v/>
      </c>
      <c r="AA83" s="62" t="str">
        <f>IFERROR(VLOOKUP($W83,NTG_RR!$A:$N,8+COLUMN()-COLUMN($X$8),0),"")</f>
        <v/>
      </c>
      <c r="AB83" s="62" t="str">
        <f>IFERROR(VLOOKUP($W83,NTG_RR!$A:$N,8+COLUMN()-COLUMN($X$8),0),"")</f>
        <v/>
      </c>
      <c r="AC83" s="62" t="str">
        <f>IFERROR(VLOOKUP($W83,NTG_RR!$A:$N,8+COLUMN()-COLUMN($X$8),0),"")</f>
        <v/>
      </c>
      <c r="AD83" s="62" t="str">
        <f>IFERROR(VLOOKUP($W83,NTG_RR!$A:$N,8+COLUMN()-COLUMN($X$8),0),"")</f>
        <v/>
      </c>
      <c r="AF83" s="62" t="str">
        <f>IFERROR(VLOOKUP($W83,NTG_RR!$A:$P,8+COLUMN()-COLUMN($X$8),0),"")</f>
        <v/>
      </c>
    </row>
    <row r="84" spans="17:32" x14ac:dyDescent="0.25">
      <c r="Q84" s="34"/>
      <c r="R84" s="34"/>
      <c r="S84" s="34"/>
      <c r="T84" s="34"/>
      <c r="U84" s="34"/>
      <c r="X84" s="62" t="str">
        <f>IFERROR(VLOOKUP($W84,NTG_RR!$A:$N,8+COLUMN()-COLUMN($X$8),0),"")</f>
        <v/>
      </c>
      <c r="Y84" s="62" t="str">
        <f>IFERROR(VLOOKUP($W84,NTG_RR!$A:$N,8+COLUMN()-COLUMN($X$8),0),"")</f>
        <v/>
      </c>
      <c r="Z84" s="62" t="str">
        <f>IFERROR(VLOOKUP($W84,NTG_RR!$A:$N,8+COLUMN()-COLUMN($X$8),0),"")</f>
        <v/>
      </c>
      <c r="AA84" s="62" t="str">
        <f>IFERROR(VLOOKUP($W84,NTG_RR!$A:$N,8+COLUMN()-COLUMN($X$8),0),"")</f>
        <v/>
      </c>
      <c r="AB84" s="62" t="str">
        <f>IFERROR(VLOOKUP($W84,NTG_RR!$A:$N,8+COLUMN()-COLUMN($X$8),0),"")</f>
        <v/>
      </c>
      <c r="AC84" s="62" t="str">
        <f>IFERROR(VLOOKUP($W84,NTG_RR!$A:$N,8+COLUMN()-COLUMN($X$8),0),"")</f>
        <v/>
      </c>
      <c r="AD84" s="62" t="str">
        <f>IFERROR(VLOOKUP($W84,NTG_RR!$A:$N,8+COLUMN()-COLUMN($X$8),0),"")</f>
        <v/>
      </c>
      <c r="AF84" s="62" t="str">
        <f>IFERROR(VLOOKUP($W84,NTG_RR!$A:$P,8+COLUMN()-COLUMN($X$8),0),"")</f>
        <v/>
      </c>
    </row>
    <row r="85" spans="17:32" x14ac:dyDescent="0.25">
      <c r="Q85" s="34"/>
      <c r="R85" s="34"/>
      <c r="S85" s="34"/>
      <c r="T85" s="34"/>
      <c r="U85" s="34"/>
      <c r="X85" s="62" t="str">
        <f>IFERROR(VLOOKUP($W85,NTG_RR!$A:$N,8+COLUMN()-COLUMN($X$8),0),"")</f>
        <v/>
      </c>
      <c r="Y85" s="62" t="str">
        <f>IFERROR(VLOOKUP($W85,NTG_RR!$A:$N,8+COLUMN()-COLUMN($X$8),0),"")</f>
        <v/>
      </c>
      <c r="Z85" s="62" t="str">
        <f>IFERROR(VLOOKUP($W85,NTG_RR!$A:$N,8+COLUMN()-COLUMN($X$8),0),"")</f>
        <v/>
      </c>
      <c r="AA85" s="62" t="str">
        <f>IFERROR(VLOOKUP($W85,NTG_RR!$A:$N,8+COLUMN()-COLUMN($X$8),0),"")</f>
        <v/>
      </c>
      <c r="AB85" s="62" t="str">
        <f>IFERROR(VLOOKUP($W85,NTG_RR!$A:$N,8+COLUMN()-COLUMN($X$8),0),"")</f>
        <v/>
      </c>
      <c r="AC85" s="62" t="str">
        <f>IFERROR(VLOOKUP($W85,NTG_RR!$A:$N,8+COLUMN()-COLUMN($X$8),0),"")</f>
        <v/>
      </c>
      <c r="AD85" s="62" t="str">
        <f>IFERROR(VLOOKUP($W85,NTG_RR!$A:$N,8+COLUMN()-COLUMN($X$8),0),"")</f>
        <v/>
      </c>
      <c r="AF85" s="62" t="str">
        <f>IFERROR(VLOOKUP($W85,NTG_RR!$A:$P,8+COLUMN()-COLUMN($X$8),0),"")</f>
        <v/>
      </c>
    </row>
    <row r="86" spans="17:32" x14ac:dyDescent="0.25">
      <c r="Q86" s="34"/>
      <c r="R86" s="34"/>
      <c r="S86" s="34"/>
      <c r="T86" s="34"/>
      <c r="U86" s="34"/>
      <c r="X86" s="62" t="str">
        <f>IFERROR(VLOOKUP($W86,NTG_RR!$A:$N,8+COLUMN()-COLUMN($X$8),0),"")</f>
        <v/>
      </c>
      <c r="Y86" s="62" t="str">
        <f>IFERROR(VLOOKUP($W86,NTG_RR!$A:$N,8+COLUMN()-COLUMN($X$8),0),"")</f>
        <v/>
      </c>
      <c r="Z86" s="62" t="str">
        <f>IFERROR(VLOOKUP($W86,NTG_RR!$A:$N,8+COLUMN()-COLUMN($X$8),0),"")</f>
        <v/>
      </c>
      <c r="AA86" s="62" t="str">
        <f>IFERROR(VLOOKUP($W86,NTG_RR!$A:$N,8+COLUMN()-COLUMN($X$8),0),"")</f>
        <v/>
      </c>
      <c r="AB86" s="62" t="str">
        <f>IFERROR(VLOOKUP($W86,NTG_RR!$A:$N,8+COLUMN()-COLUMN($X$8),0),"")</f>
        <v/>
      </c>
      <c r="AC86" s="62" t="str">
        <f>IFERROR(VLOOKUP($W86,NTG_RR!$A:$N,8+COLUMN()-COLUMN($X$8),0),"")</f>
        <v/>
      </c>
      <c r="AD86" s="62" t="str">
        <f>IFERROR(VLOOKUP($W86,NTG_RR!$A:$N,8+COLUMN()-COLUMN($X$8),0),"")</f>
        <v/>
      </c>
      <c r="AF86" s="62" t="str">
        <f>IFERROR(VLOOKUP($W86,NTG_RR!$A:$P,8+COLUMN()-COLUMN($X$8),0),"")</f>
        <v/>
      </c>
    </row>
    <row r="87" spans="17:32" x14ac:dyDescent="0.25">
      <c r="Q87" s="34"/>
      <c r="R87" s="34"/>
      <c r="S87" s="34"/>
      <c r="T87" s="34"/>
      <c r="U87" s="34"/>
      <c r="X87" s="62" t="str">
        <f>IFERROR(VLOOKUP($W87,NTG_RR!$A:$N,8+COLUMN()-COLUMN($X$8),0),"")</f>
        <v/>
      </c>
      <c r="Y87" s="62" t="str">
        <f>IFERROR(VLOOKUP($W87,NTG_RR!$A:$N,8+COLUMN()-COLUMN($X$8),0),"")</f>
        <v/>
      </c>
      <c r="Z87" s="62" t="str">
        <f>IFERROR(VLOOKUP($W87,NTG_RR!$A:$N,8+COLUMN()-COLUMN($X$8),0),"")</f>
        <v/>
      </c>
      <c r="AA87" s="62" t="str">
        <f>IFERROR(VLOOKUP($W87,NTG_RR!$A:$N,8+COLUMN()-COLUMN($X$8),0),"")</f>
        <v/>
      </c>
      <c r="AB87" s="62" t="str">
        <f>IFERROR(VLOOKUP($W87,NTG_RR!$A:$N,8+COLUMN()-COLUMN($X$8),0),"")</f>
        <v/>
      </c>
      <c r="AC87" s="62" t="str">
        <f>IFERROR(VLOOKUP($W87,NTG_RR!$A:$N,8+COLUMN()-COLUMN($X$8),0),"")</f>
        <v/>
      </c>
      <c r="AD87" s="62" t="str">
        <f>IFERROR(VLOOKUP($W87,NTG_RR!$A:$N,8+COLUMN()-COLUMN($X$8),0),"")</f>
        <v/>
      </c>
      <c r="AF87" s="62" t="str">
        <f>IFERROR(VLOOKUP($W87,NTG_RR!$A:$P,8+COLUMN()-COLUMN($X$8),0),"")</f>
        <v/>
      </c>
    </row>
    <row r="88" spans="17:32" x14ac:dyDescent="0.25">
      <c r="Q88" s="34"/>
      <c r="R88" s="34"/>
      <c r="S88" s="34"/>
      <c r="T88" s="34"/>
      <c r="U88" s="34"/>
      <c r="X88" s="62" t="str">
        <f>IFERROR(VLOOKUP($W88,NTG_RR!$A:$N,8+COLUMN()-COLUMN($X$8),0),"")</f>
        <v/>
      </c>
      <c r="Y88" s="62" t="str">
        <f>IFERROR(VLOOKUP($W88,NTG_RR!$A:$N,8+COLUMN()-COLUMN($X$8),0),"")</f>
        <v/>
      </c>
      <c r="Z88" s="62" t="str">
        <f>IFERROR(VLOOKUP($W88,NTG_RR!$A:$N,8+COLUMN()-COLUMN($X$8),0),"")</f>
        <v/>
      </c>
      <c r="AA88" s="62" t="str">
        <f>IFERROR(VLOOKUP($W88,NTG_RR!$A:$N,8+COLUMN()-COLUMN($X$8),0),"")</f>
        <v/>
      </c>
      <c r="AB88" s="62" t="str">
        <f>IFERROR(VLOOKUP($W88,NTG_RR!$A:$N,8+COLUMN()-COLUMN($X$8),0),"")</f>
        <v/>
      </c>
      <c r="AC88" s="62" t="str">
        <f>IFERROR(VLOOKUP($W88,NTG_RR!$A:$N,8+COLUMN()-COLUMN($X$8),0),"")</f>
        <v/>
      </c>
      <c r="AD88" s="62" t="str">
        <f>IFERROR(VLOOKUP($W88,NTG_RR!$A:$N,8+COLUMN()-COLUMN($X$8),0),"")</f>
        <v/>
      </c>
      <c r="AF88" s="62" t="str">
        <f>IFERROR(VLOOKUP($W88,NTG_RR!$A:$P,8+COLUMN()-COLUMN($X$8),0),"")</f>
        <v/>
      </c>
    </row>
    <row r="89" spans="17:32" x14ac:dyDescent="0.25">
      <c r="Q89" s="34"/>
      <c r="R89" s="34"/>
      <c r="S89" s="34"/>
      <c r="T89" s="34"/>
      <c r="U89" s="34"/>
      <c r="X89" s="62" t="str">
        <f>IFERROR(VLOOKUP($W89,NTG_RR!$A:$N,8+COLUMN()-COLUMN($X$8),0),"")</f>
        <v/>
      </c>
      <c r="Y89" s="62" t="str">
        <f>IFERROR(VLOOKUP($W89,NTG_RR!$A:$N,8+COLUMN()-COLUMN($X$8),0),"")</f>
        <v/>
      </c>
      <c r="Z89" s="62" t="str">
        <f>IFERROR(VLOOKUP($W89,NTG_RR!$A:$N,8+COLUMN()-COLUMN($X$8),0),"")</f>
        <v/>
      </c>
      <c r="AA89" s="62" t="str">
        <f>IFERROR(VLOOKUP($W89,NTG_RR!$A:$N,8+COLUMN()-COLUMN($X$8),0),"")</f>
        <v/>
      </c>
      <c r="AB89" s="62" t="str">
        <f>IFERROR(VLOOKUP($W89,NTG_RR!$A:$N,8+COLUMN()-COLUMN($X$8),0),"")</f>
        <v/>
      </c>
      <c r="AC89" s="62" t="str">
        <f>IFERROR(VLOOKUP($W89,NTG_RR!$A:$N,8+COLUMN()-COLUMN($X$8),0),"")</f>
        <v/>
      </c>
      <c r="AD89" s="62" t="str">
        <f>IFERROR(VLOOKUP($W89,NTG_RR!$A:$N,8+COLUMN()-COLUMN($X$8),0),"")</f>
        <v/>
      </c>
      <c r="AF89" s="62" t="str">
        <f>IFERROR(VLOOKUP($W89,NTG_RR!$A:$P,8+COLUMN()-COLUMN($X$8),0),"")</f>
        <v/>
      </c>
    </row>
    <row r="90" spans="17:32" x14ac:dyDescent="0.25">
      <c r="Q90" s="34"/>
      <c r="R90" s="34"/>
      <c r="S90" s="34"/>
      <c r="T90" s="34"/>
      <c r="U90" s="34"/>
      <c r="X90" s="62" t="str">
        <f>IFERROR(VLOOKUP($W90,NTG_RR!$A:$N,8+COLUMN()-COLUMN($X$8),0),"")</f>
        <v/>
      </c>
      <c r="Y90" s="62" t="str">
        <f>IFERROR(VLOOKUP($W90,NTG_RR!$A:$N,8+COLUMN()-COLUMN($X$8),0),"")</f>
        <v/>
      </c>
      <c r="Z90" s="62" t="str">
        <f>IFERROR(VLOOKUP($W90,NTG_RR!$A:$N,8+COLUMN()-COLUMN($X$8),0),"")</f>
        <v/>
      </c>
      <c r="AA90" s="62" t="str">
        <f>IFERROR(VLOOKUP($W90,NTG_RR!$A:$N,8+COLUMN()-COLUMN($X$8),0),"")</f>
        <v/>
      </c>
      <c r="AB90" s="62" t="str">
        <f>IFERROR(VLOOKUP($W90,NTG_RR!$A:$N,8+COLUMN()-COLUMN($X$8),0),"")</f>
        <v/>
      </c>
      <c r="AC90" s="62" t="str">
        <f>IFERROR(VLOOKUP($W90,NTG_RR!$A:$N,8+COLUMN()-COLUMN($X$8),0),"")</f>
        <v/>
      </c>
      <c r="AD90" s="62" t="str">
        <f>IFERROR(VLOOKUP($W90,NTG_RR!$A:$N,8+COLUMN()-COLUMN($X$8),0),"")</f>
        <v/>
      </c>
      <c r="AF90" s="62" t="str">
        <f>IFERROR(VLOOKUP($W90,NTG_RR!$A:$P,8+COLUMN()-COLUMN($X$8),0),"")</f>
        <v/>
      </c>
    </row>
    <row r="91" spans="17:32" x14ac:dyDescent="0.25">
      <c r="Q91" s="34"/>
      <c r="R91" s="34"/>
      <c r="S91" s="34"/>
      <c r="T91" s="34"/>
      <c r="U91" s="34"/>
      <c r="X91" s="62" t="str">
        <f>IFERROR(VLOOKUP($W91,NTG_RR!$A:$N,8+COLUMN()-COLUMN($X$8),0),"")</f>
        <v/>
      </c>
      <c r="Y91" s="62" t="str">
        <f>IFERROR(VLOOKUP($W91,NTG_RR!$A:$N,8+COLUMN()-COLUMN($X$8),0),"")</f>
        <v/>
      </c>
      <c r="Z91" s="62" t="str">
        <f>IFERROR(VLOOKUP($W91,NTG_RR!$A:$N,8+COLUMN()-COLUMN($X$8),0),"")</f>
        <v/>
      </c>
      <c r="AA91" s="62" t="str">
        <f>IFERROR(VLOOKUP($W91,NTG_RR!$A:$N,8+COLUMN()-COLUMN($X$8),0),"")</f>
        <v/>
      </c>
      <c r="AB91" s="62" t="str">
        <f>IFERROR(VLOOKUP($W91,NTG_RR!$A:$N,8+COLUMN()-COLUMN($X$8),0),"")</f>
        <v/>
      </c>
      <c r="AC91" s="62" t="str">
        <f>IFERROR(VLOOKUP($W91,NTG_RR!$A:$N,8+COLUMN()-COLUMN($X$8),0),"")</f>
        <v/>
      </c>
      <c r="AD91" s="62" t="str">
        <f>IFERROR(VLOOKUP($W91,NTG_RR!$A:$N,8+COLUMN()-COLUMN($X$8),0),"")</f>
        <v/>
      </c>
      <c r="AF91" s="62" t="str">
        <f>IFERROR(VLOOKUP($W91,NTG_RR!$A:$P,8+COLUMN()-COLUMN($X$8),0),"")</f>
        <v/>
      </c>
    </row>
    <row r="92" spans="17:32" x14ac:dyDescent="0.25">
      <c r="Q92" s="34"/>
      <c r="R92" s="34"/>
      <c r="S92" s="34"/>
      <c r="T92" s="34"/>
      <c r="U92" s="34"/>
      <c r="X92" s="62" t="str">
        <f>IFERROR(VLOOKUP($W92,NTG_RR!$A:$N,8+COLUMN()-COLUMN($X$8),0),"")</f>
        <v/>
      </c>
      <c r="Y92" s="62" t="str">
        <f>IFERROR(VLOOKUP($W92,NTG_RR!$A:$N,8+COLUMN()-COLUMN($X$8),0),"")</f>
        <v/>
      </c>
      <c r="Z92" s="62" t="str">
        <f>IFERROR(VLOOKUP($W92,NTG_RR!$A:$N,8+COLUMN()-COLUMN($X$8),0),"")</f>
        <v/>
      </c>
      <c r="AA92" s="62" t="str">
        <f>IFERROR(VLOOKUP($W92,NTG_RR!$A:$N,8+COLUMN()-COLUMN($X$8),0),"")</f>
        <v/>
      </c>
      <c r="AB92" s="62" t="str">
        <f>IFERROR(VLOOKUP($W92,NTG_RR!$A:$N,8+COLUMN()-COLUMN($X$8),0),"")</f>
        <v/>
      </c>
      <c r="AC92" s="62" t="str">
        <f>IFERROR(VLOOKUP($W92,NTG_RR!$A:$N,8+COLUMN()-COLUMN($X$8),0),"")</f>
        <v/>
      </c>
      <c r="AD92" s="62" t="str">
        <f>IFERROR(VLOOKUP($W92,NTG_RR!$A:$N,8+COLUMN()-COLUMN($X$8),0),"")</f>
        <v/>
      </c>
      <c r="AF92" s="62" t="str">
        <f>IFERROR(VLOOKUP($W92,NTG_RR!$A:$P,8+COLUMN()-COLUMN($X$8),0),"")</f>
        <v/>
      </c>
    </row>
    <row r="93" spans="17:32" x14ac:dyDescent="0.25">
      <c r="Q93" s="34"/>
      <c r="R93" s="34"/>
      <c r="S93" s="34"/>
      <c r="T93" s="34"/>
      <c r="U93" s="34"/>
      <c r="X93" s="62" t="str">
        <f>IFERROR(VLOOKUP($W93,NTG_RR!$A:$N,8+COLUMN()-COLUMN($X$8),0),"")</f>
        <v/>
      </c>
      <c r="Y93" s="62" t="str">
        <f>IFERROR(VLOOKUP($W93,NTG_RR!$A:$N,8+COLUMN()-COLUMN($X$8),0),"")</f>
        <v/>
      </c>
      <c r="Z93" s="62" t="str">
        <f>IFERROR(VLOOKUP($W93,NTG_RR!$A:$N,8+COLUMN()-COLUMN($X$8),0),"")</f>
        <v/>
      </c>
      <c r="AA93" s="62" t="str">
        <f>IFERROR(VLOOKUP($W93,NTG_RR!$A:$N,8+COLUMN()-COLUMN($X$8),0),"")</f>
        <v/>
      </c>
      <c r="AB93" s="62" t="str">
        <f>IFERROR(VLOOKUP($W93,NTG_RR!$A:$N,8+COLUMN()-COLUMN($X$8),0),"")</f>
        <v/>
      </c>
      <c r="AC93" s="62" t="str">
        <f>IFERROR(VLOOKUP($W93,NTG_RR!$A:$N,8+COLUMN()-COLUMN($X$8),0),"")</f>
        <v/>
      </c>
      <c r="AD93" s="62" t="str">
        <f>IFERROR(VLOOKUP($W93,NTG_RR!$A:$N,8+COLUMN()-COLUMN($X$8),0),"")</f>
        <v/>
      </c>
      <c r="AF93" s="62" t="str">
        <f>IFERROR(VLOOKUP($W93,NTG_RR!$A:$P,8+COLUMN()-COLUMN($X$8),0),"")</f>
        <v/>
      </c>
    </row>
    <row r="94" spans="17:32" x14ac:dyDescent="0.25">
      <c r="Q94" s="34"/>
      <c r="R94" s="34"/>
      <c r="S94" s="34"/>
      <c r="T94" s="34"/>
      <c r="U94" s="34"/>
      <c r="X94" s="62" t="str">
        <f>IFERROR(VLOOKUP($W94,NTG_RR!$A:$N,8+COLUMN()-COLUMN($X$8),0),"")</f>
        <v/>
      </c>
      <c r="Y94" s="62" t="str">
        <f>IFERROR(VLOOKUP($W94,NTG_RR!$A:$N,8+COLUMN()-COLUMN($X$8),0),"")</f>
        <v/>
      </c>
      <c r="Z94" s="62" t="str">
        <f>IFERROR(VLOOKUP($W94,NTG_RR!$A:$N,8+COLUMN()-COLUMN($X$8),0),"")</f>
        <v/>
      </c>
      <c r="AA94" s="62" t="str">
        <f>IFERROR(VLOOKUP($W94,NTG_RR!$A:$N,8+COLUMN()-COLUMN($X$8),0),"")</f>
        <v/>
      </c>
      <c r="AB94" s="62" t="str">
        <f>IFERROR(VLOOKUP($W94,NTG_RR!$A:$N,8+COLUMN()-COLUMN($X$8),0),"")</f>
        <v/>
      </c>
      <c r="AC94" s="62" t="str">
        <f>IFERROR(VLOOKUP($W94,NTG_RR!$A:$N,8+COLUMN()-COLUMN($X$8),0),"")</f>
        <v/>
      </c>
      <c r="AD94" s="62" t="str">
        <f>IFERROR(VLOOKUP($W94,NTG_RR!$A:$N,8+COLUMN()-COLUMN($X$8),0),"")</f>
        <v/>
      </c>
      <c r="AF94" s="62" t="str">
        <f>IFERROR(VLOOKUP($W94,NTG_RR!$A:$P,8+COLUMN()-COLUMN($X$8),0),"")</f>
        <v/>
      </c>
    </row>
    <row r="95" spans="17:32" x14ac:dyDescent="0.25">
      <c r="Q95" s="34"/>
      <c r="R95" s="34"/>
      <c r="S95" s="34"/>
      <c r="T95" s="34"/>
      <c r="U95" s="34"/>
      <c r="X95" s="62" t="str">
        <f>IFERROR(VLOOKUP($W95,NTG_RR!$A:$N,8+COLUMN()-COLUMN($X$8),0),"")</f>
        <v/>
      </c>
      <c r="Y95" s="62" t="str">
        <f>IFERROR(VLOOKUP($W95,NTG_RR!$A:$N,8+COLUMN()-COLUMN($X$8),0),"")</f>
        <v/>
      </c>
      <c r="Z95" s="62" t="str">
        <f>IFERROR(VLOOKUP($W95,NTG_RR!$A:$N,8+COLUMN()-COLUMN($X$8),0),"")</f>
        <v/>
      </c>
      <c r="AA95" s="62" t="str">
        <f>IFERROR(VLOOKUP($W95,NTG_RR!$A:$N,8+COLUMN()-COLUMN($X$8),0),"")</f>
        <v/>
      </c>
      <c r="AB95" s="62" t="str">
        <f>IFERROR(VLOOKUP($W95,NTG_RR!$A:$N,8+COLUMN()-COLUMN($X$8),0),"")</f>
        <v/>
      </c>
      <c r="AC95" s="62" t="str">
        <f>IFERROR(VLOOKUP($W95,NTG_RR!$A:$N,8+COLUMN()-COLUMN($X$8),0),"")</f>
        <v/>
      </c>
      <c r="AD95" s="62" t="str">
        <f>IFERROR(VLOOKUP($W95,NTG_RR!$A:$N,8+COLUMN()-COLUMN($X$8),0),"")</f>
        <v/>
      </c>
      <c r="AF95" s="62" t="str">
        <f>IFERROR(VLOOKUP($W95,NTG_RR!$A:$P,8+COLUMN()-COLUMN($X$8),0),"")</f>
        <v/>
      </c>
    </row>
    <row r="96" spans="17:32" x14ac:dyDescent="0.25">
      <c r="Q96" s="34"/>
      <c r="R96" s="34"/>
      <c r="S96" s="34"/>
      <c r="T96" s="34"/>
      <c r="U96" s="34"/>
      <c r="X96" s="62" t="str">
        <f>IFERROR(VLOOKUP($W96,NTG_RR!$A:$N,8+COLUMN()-COLUMN($X$8),0),"")</f>
        <v/>
      </c>
      <c r="Y96" s="62" t="str">
        <f>IFERROR(VLOOKUP($W96,NTG_RR!$A:$N,8+COLUMN()-COLUMN($X$8),0),"")</f>
        <v/>
      </c>
      <c r="Z96" s="62" t="str">
        <f>IFERROR(VLOOKUP($W96,NTG_RR!$A:$N,8+COLUMN()-COLUMN($X$8),0),"")</f>
        <v/>
      </c>
      <c r="AA96" s="62" t="str">
        <f>IFERROR(VLOOKUP($W96,NTG_RR!$A:$N,8+COLUMN()-COLUMN($X$8),0),"")</f>
        <v/>
      </c>
      <c r="AB96" s="62" t="str">
        <f>IFERROR(VLOOKUP($W96,NTG_RR!$A:$N,8+COLUMN()-COLUMN($X$8),0),"")</f>
        <v/>
      </c>
      <c r="AC96" s="62" t="str">
        <f>IFERROR(VLOOKUP($W96,NTG_RR!$A:$N,8+COLUMN()-COLUMN($X$8),0),"")</f>
        <v/>
      </c>
      <c r="AD96" s="62" t="str">
        <f>IFERROR(VLOOKUP($W96,NTG_RR!$A:$N,8+COLUMN()-COLUMN($X$8),0),"")</f>
        <v/>
      </c>
      <c r="AF96" s="62" t="str">
        <f>IFERROR(VLOOKUP($W96,NTG_RR!$A:$P,8+COLUMN()-COLUMN($X$8),0),"")</f>
        <v/>
      </c>
    </row>
    <row r="97" spans="17:32" x14ac:dyDescent="0.25">
      <c r="Q97" s="34"/>
      <c r="R97" s="34"/>
      <c r="S97" s="34"/>
      <c r="T97" s="34"/>
      <c r="U97" s="34"/>
      <c r="X97" s="62" t="str">
        <f>IFERROR(VLOOKUP($W97,NTG_RR!$A:$N,8+COLUMN()-COLUMN($X$8),0),"")</f>
        <v/>
      </c>
      <c r="Y97" s="62" t="str">
        <f>IFERROR(VLOOKUP($W97,NTG_RR!$A:$N,8+COLUMN()-COLUMN($X$8),0),"")</f>
        <v/>
      </c>
      <c r="Z97" s="62" t="str">
        <f>IFERROR(VLOOKUP($W97,NTG_RR!$A:$N,8+COLUMN()-COLUMN($X$8),0),"")</f>
        <v/>
      </c>
      <c r="AA97" s="62" t="str">
        <f>IFERROR(VLOOKUP($W97,NTG_RR!$A:$N,8+COLUMN()-COLUMN($X$8),0),"")</f>
        <v/>
      </c>
      <c r="AB97" s="62" t="str">
        <f>IFERROR(VLOOKUP($W97,NTG_RR!$A:$N,8+COLUMN()-COLUMN($X$8),0),"")</f>
        <v/>
      </c>
      <c r="AC97" s="62" t="str">
        <f>IFERROR(VLOOKUP($W97,NTG_RR!$A:$N,8+COLUMN()-COLUMN($X$8),0),"")</f>
        <v/>
      </c>
      <c r="AD97" s="62" t="str">
        <f>IFERROR(VLOOKUP($W97,NTG_RR!$A:$N,8+COLUMN()-COLUMN($X$8),0),"")</f>
        <v/>
      </c>
      <c r="AF97" s="62" t="str">
        <f>IFERROR(VLOOKUP($W97,NTG_RR!$A:$P,8+COLUMN()-COLUMN($X$8),0),"")</f>
        <v/>
      </c>
    </row>
    <row r="98" spans="17:32" x14ac:dyDescent="0.25">
      <c r="Q98" s="34"/>
      <c r="R98" s="34"/>
      <c r="S98" s="34"/>
      <c r="T98" s="34"/>
      <c r="U98" s="34"/>
      <c r="X98" s="62" t="str">
        <f>IFERROR(VLOOKUP($W98,NTG_RR!$A:$N,8+COLUMN()-COLUMN($X$8),0),"")</f>
        <v/>
      </c>
      <c r="Y98" s="62" t="str">
        <f>IFERROR(VLOOKUP($W98,NTG_RR!$A:$N,8+COLUMN()-COLUMN($X$8),0),"")</f>
        <v/>
      </c>
      <c r="Z98" s="62" t="str">
        <f>IFERROR(VLOOKUP($W98,NTG_RR!$A:$N,8+COLUMN()-COLUMN($X$8),0),"")</f>
        <v/>
      </c>
      <c r="AA98" s="62" t="str">
        <f>IFERROR(VLOOKUP($W98,NTG_RR!$A:$N,8+COLUMN()-COLUMN($X$8),0),"")</f>
        <v/>
      </c>
      <c r="AB98" s="62" t="str">
        <f>IFERROR(VLOOKUP($W98,NTG_RR!$A:$N,8+COLUMN()-COLUMN($X$8),0),"")</f>
        <v/>
      </c>
      <c r="AC98" s="62" t="str">
        <f>IFERROR(VLOOKUP($W98,NTG_RR!$A:$N,8+COLUMN()-COLUMN($X$8),0),"")</f>
        <v/>
      </c>
      <c r="AD98" s="62" t="str">
        <f>IFERROR(VLOOKUP($W98,NTG_RR!$A:$N,8+COLUMN()-COLUMN($X$8),0),"")</f>
        <v/>
      </c>
      <c r="AF98" s="62" t="str">
        <f>IFERROR(VLOOKUP($W98,NTG_RR!$A:$P,8+COLUMN()-COLUMN($X$8),0),"")</f>
        <v/>
      </c>
    </row>
    <row r="99" spans="17:32" x14ac:dyDescent="0.25">
      <c r="Q99" s="34"/>
      <c r="R99" s="34"/>
      <c r="S99" s="34"/>
      <c r="T99" s="34"/>
      <c r="U99" s="34"/>
      <c r="X99" s="62" t="str">
        <f>IFERROR(VLOOKUP($W99,NTG_RR!$A:$N,8+COLUMN()-COLUMN($X$8),0),"")</f>
        <v/>
      </c>
      <c r="Y99" s="62" t="str">
        <f>IFERROR(VLOOKUP($W99,NTG_RR!$A:$N,8+COLUMN()-COLUMN($X$8),0),"")</f>
        <v/>
      </c>
      <c r="Z99" s="62" t="str">
        <f>IFERROR(VLOOKUP($W99,NTG_RR!$A:$N,8+COLUMN()-COLUMN($X$8),0),"")</f>
        <v/>
      </c>
      <c r="AA99" s="62" t="str">
        <f>IFERROR(VLOOKUP($W99,NTG_RR!$A:$N,8+COLUMN()-COLUMN($X$8),0),"")</f>
        <v/>
      </c>
      <c r="AB99" s="62" t="str">
        <f>IFERROR(VLOOKUP($W99,NTG_RR!$A:$N,8+COLUMN()-COLUMN($X$8),0),"")</f>
        <v/>
      </c>
      <c r="AC99" s="62" t="str">
        <f>IFERROR(VLOOKUP($W99,NTG_RR!$A:$N,8+COLUMN()-COLUMN($X$8),0),"")</f>
        <v/>
      </c>
      <c r="AD99" s="62" t="str">
        <f>IFERROR(VLOOKUP($W99,NTG_RR!$A:$N,8+COLUMN()-COLUMN($X$8),0),"")</f>
        <v/>
      </c>
      <c r="AF99" s="62" t="str">
        <f>IFERROR(VLOOKUP($W99,NTG_RR!$A:$P,8+COLUMN()-COLUMN($X$8),0),"")</f>
        <v/>
      </c>
    </row>
    <row r="100" spans="17:32" x14ac:dyDescent="0.25">
      <c r="Q100" s="34"/>
      <c r="R100" s="34"/>
      <c r="S100" s="34"/>
      <c r="T100" s="34"/>
      <c r="U100" s="34"/>
      <c r="X100" s="62" t="str">
        <f>IFERROR(VLOOKUP($W100,NTG_RR!$A:$N,8+COLUMN()-COLUMN($X$8),0),"")</f>
        <v/>
      </c>
      <c r="Y100" s="62" t="str">
        <f>IFERROR(VLOOKUP($W100,NTG_RR!$A:$N,8+COLUMN()-COLUMN($X$8),0),"")</f>
        <v/>
      </c>
      <c r="Z100" s="62" t="str">
        <f>IFERROR(VLOOKUP($W100,NTG_RR!$A:$N,8+COLUMN()-COLUMN($X$8),0),"")</f>
        <v/>
      </c>
      <c r="AA100" s="62" t="str">
        <f>IFERROR(VLOOKUP($W100,NTG_RR!$A:$N,8+COLUMN()-COLUMN($X$8),0),"")</f>
        <v/>
      </c>
      <c r="AB100" s="62" t="str">
        <f>IFERROR(VLOOKUP($W100,NTG_RR!$A:$N,8+COLUMN()-COLUMN($X$8),0),"")</f>
        <v/>
      </c>
      <c r="AC100" s="62" t="str">
        <f>IFERROR(VLOOKUP($W100,NTG_RR!$A:$N,8+COLUMN()-COLUMN($X$8),0),"")</f>
        <v/>
      </c>
      <c r="AD100" s="62" t="str">
        <f>IFERROR(VLOOKUP($W100,NTG_RR!$A:$N,8+COLUMN()-COLUMN($X$8),0),"")</f>
        <v/>
      </c>
      <c r="AF100" s="62" t="str">
        <f>IFERROR(VLOOKUP($W100,NTG_RR!$A:$P,8+COLUMN()-COLUMN($X$8),0),"")</f>
        <v/>
      </c>
    </row>
    <row r="101" spans="17:32" x14ac:dyDescent="0.25">
      <c r="Q101" s="34"/>
      <c r="R101" s="34"/>
      <c r="S101" s="34"/>
      <c r="T101" s="34"/>
      <c r="U101" s="34"/>
      <c r="X101" s="62" t="str">
        <f>IFERROR(VLOOKUP($W101,NTG_RR!$A:$N,8+COLUMN()-COLUMN($X$8),0),"")</f>
        <v/>
      </c>
      <c r="Y101" s="62" t="str">
        <f>IFERROR(VLOOKUP($W101,NTG_RR!$A:$N,8+COLUMN()-COLUMN($X$8),0),"")</f>
        <v/>
      </c>
      <c r="Z101" s="62" t="str">
        <f>IFERROR(VLOOKUP($W101,NTG_RR!$A:$N,8+COLUMN()-COLUMN($X$8),0),"")</f>
        <v/>
      </c>
      <c r="AA101" s="62" t="str">
        <f>IFERROR(VLOOKUP($W101,NTG_RR!$A:$N,8+COLUMN()-COLUMN($X$8),0),"")</f>
        <v/>
      </c>
      <c r="AB101" s="62" t="str">
        <f>IFERROR(VLOOKUP($W101,NTG_RR!$A:$N,8+COLUMN()-COLUMN($X$8),0),"")</f>
        <v/>
      </c>
      <c r="AC101" s="62" t="str">
        <f>IFERROR(VLOOKUP($W101,NTG_RR!$A:$N,8+COLUMN()-COLUMN($X$8),0),"")</f>
        <v/>
      </c>
      <c r="AD101" s="62" t="str">
        <f>IFERROR(VLOOKUP($W101,NTG_RR!$A:$N,8+COLUMN()-COLUMN($X$8),0),"")</f>
        <v/>
      </c>
      <c r="AF101" s="62" t="str">
        <f>IFERROR(VLOOKUP($W101,NTG_RR!$A:$P,8+COLUMN()-COLUMN($X$8),0),"")</f>
        <v/>
      </c>
    </row>
    <row r="102" spans="17:32" x14ac:dyDescent="0.25">
      <c r="Q102" s="34"/>
      <c r="R102" s="34"/>
      <c r="S102" s="34"/>
      <c r="T102" s="34"/>
      <c r="U102" s="34"/>
      <c r="X102" s="62" t="str">
        <f>IFERROR(VLOOKUP($W102,NTG_RR!$A:$N,8+COLUMN()-COLUMN($X$8),0),"")</f>
        <v/>
      </c>
      <c r="Y102" s="62" t="str">
        <f>IFERROR(VLOOKUP($W102,NTG_RR!$A:$N,8+COLUMN()-COLUMN($X$8),0),"")</f>
        <v/>
      </c>
      <c r="Z102" s="62" t="str">
        <f>IFERROR(VLOOKUP($W102,NTG_RR!$A:$N,8+COLUMN()-COLUMN($X$8),0),"")</f>
        <v/>
      </c>
      <c r="AA102" s="62" t="str">
        <f>IFERROR(VLOOKUP($W102,NTG_RR!$A:$N,8+COLUMN()-COLUMN($X$8),0),"")</f>
        <v/>
      </c>
      <c r="AB102" s="62" t="str">
        <f>IFERROR(VLOOKUP($W102,NTG_RR!$A:$N,8+COLUMN()-COLUMN($X$8),0),"")</f>
        <v/>
      </c>
      <c r="AC102" s="62" t="str">
        <f>IFERROR(VLOOKUP($W102,NTG_RR!$A:$N,8+COLUMN()-COLUMN($X$8),0),"")</f>
        <v/>
      </c>
      <c r="AD102" s="62" t="str">
        <f>IFERROR(VLOOKUP($W102,NTG_RR!$A:$N,8+COLUMN()-COLUMN($X$8),0),"")</f>
        <v/>
      </c>
      <c r="AF102" s="62" t="str">
        <f>IFERROR(VLOOKUP($W102,NTG_RR!$A:$P,8+COLUMN()-COLUMN($X$8),0),"")</f>
        <v/>
      </c>
    </row>
    <row r="103" spans="17:32" x14ac:dyDescent="0.25">
      <c r="Q103" s="34"/>
      <c r="R103" s="34"/>
      <c r="S103" s="34"/>
      <c r="T103" s="34"/>
      <c r="U103" s="34"/>
      <c r="X103" s="62" t="str">
        <f>IFERROR(VLOOKUP($W103,NTG_RR!$A:$N,8+COLUMN()-COLUMN($X$8),0),"")</f>
        <v/>
      </c>
      <c r="Y103" s="62" t="str">
        <f>IFERROR(VLOOKUP($W103,NTG_RR!$A:$N,8+COLUMN()-COLUMN($X$8),0),"")</f>
        <v/>
      </c>
      <c r="Z103" s="62" t="str">
        <f>IFERROR(VLOOKUP($W103,NTG_RR!$A:$N,8+COLUMN()-COLUMN($X$8),0),"")</f>
        <v/>
      </c>
      <c r="AA103" s="62" t="str">
        <f>IFERROR(VLOOKUP($W103,NTG_RR!$A:$N,8+COLUMN()-COLUMN($X$8),0),"")</f>
        <v/>
      </c>
      <c r="AB103" s="62" t="str">
        <f>IFERROR(VLOOKUP($W103,NTG_RR!$A:$N,8+COLUMN()-COLUMN($X$8),0),"")</f>
        <v/>
      </c>
      <c r="AC103" s="62" t="str">
        <f>IFERROR(VLOOKUP($W103,NTG_RR!$A:$N,8+COLUMN()-COLUMN($X$8),0),"")</f>
        <v/>
      </c>
      <c r="AD103" s="62" t="str">
        <f>IFERROR(VLOOKUP($W103,NTG_RR!$A:$N,8+COLUMN()-COLUMN($X$8),0),"")</f>
        <v/>
      </c>
      <c r="AF103" s="62" t="str">
        <f>IFERROR(VLOOKUP($W103,NTG_RR!$A:$P,8+COLUMN()-COLUMN($X$8),0),"")</f>
        <v/>
      </c>
    </row>
    <row r="104" spans="17:32" x14ac:dyDescent="0.25">
      <c r="Q104" s="34"/>
      <c r="R104" s="34"/>
      <c r="S104" s="34"/>
      <c r="T104" s="34"/>
      <c r="U104" s="34"/>
      <c r="X104" s="62" t="str">
        <f>IFERROR(VLOOKUP($W104,NTG_RR!$A:$N,8+COLUMN()-COLUMN($X$8),0),"")</f>
        <v/>
      </c>
      <c r="Y104" s="62" t="str">
        <f>IFERROR(VLOOKUP($W104,NTG_RR!$A:$N,8+COLUMN()-COLUMN($X$8),0),"")</f>
        <v/>
      </c>
      <c r="Z104" s="62" t="str">
        <f>IFERROR(VLOOKUP($W104,NTG_RR!$A:$N,8+COLUMN()-COLUMN($X$8),0),"")</f>
        <v/>
      </c>
      <c r="AA104" s="62" t="str">
        <f>IFERROR(VLOOKUP($W104,NTG_RR!$A:$N,8+COLUMN()-COLUMN($X$8),0),"")</f>
        <v/>
      </c>
      <c r="AB104" s="62" t="str">
        <f>IFERROR(VLOOKUP($W104,NTG_RR!$A:$N,8+COLUMN()-COLUMN($X$8),0),"")</f>
        <v/>
      </c>
      <c r="AC104" s="62" t="str">
        <f>IFERROR(VLOOKUP($W104,NTG_RR!$A:$N,8+COLUMN()-COLUMN($X$8),0),"")</f>
        <v/>
      </c>
      <c r="AD104" s="62" t="str">
        <f>IFERROR(VLOOKUP($W104,NTG_RR!$A:$N,8+COLUMN()-COLUMN($X$8),0),"")</f>
        <v/>
      </c>
      <c r="AF104" s="62" t="str">
        <f>IFERROR(VLOOKUP($W104,NTG_RR!$A:$P,8+COLUMN()-COLUMN($X$8),0),"")</f>
        <v/>
      </c>
    </row>
    <row r="105" spans="17:32" x14ac:dyDescent="0.25">
      <c r="Q105" s="34"/>
      <c r="R105" s="34"/>
      <c r="S105" s="34"/>
      <c r="T105" s="34"/>
      <c r="U105" s="34"/>
      <c r="X105" s="62" t="str">
        <f>IFERROR(VLOOKUP($W105,NTG_RR!$A:$N,8+COLUMN()-COLUMN($X$8),0),"")</f>
        <v/>
      </c>
      <c r="Y105" s="62" t="str">
        <f>IFERROR(VLOOKUP($W105,NTG_RR!$A:$N,8+COLUMN()-COLUMN($X$8),0),"")</f>
        <v/>
      </c>
      <c r="Z105" s="62" t="str">
        <f>IFERROR(VLOOKUP($W105,NTG_RR!$A:$N,8+COLUMN()-COLUMN($X$8),0),"")</f>
        <v/>
      </c>
      <c r="AA105" s="62" t="str">
        <f>IFERROR(VLOOKUP($W105,NTG_RR!$A:$N,8+COLUMN()-COLUMN($X$8),0),"")</f>
        <v/>
      </c>
      <c r="AB105" s="62" t="str">
        <f>IFERROR(VLOOKUP($W105,NTG_RR!$A:$N,8+COLUMN()-COLUMN($X$8),0),"")</f>
        <v/>
      </c>
      <c r="AC105" s="62" t="str">
        <f>IFERROR(VLOOKUP($W105,NTG_RR!$A:$N,8+COLUMN()-COLUMN($X$8),0),"")</f>
        <v/>
      </c>
      <c r="AD105" s="62" t="str">
        <f>IFERROR(VLOOKUP($W105,NTG_RR!$A:$N,8+COLUMN()-COLUMN($X$8),0),"")</f>
        <v/>
      </c>
      <c r="AF105" s="62" t="str">
        <f>IFERROR(VLOOKUP($W105,NTG_RR!$A:$P,8+COLUMN()-COLUMN($X$8),0),"")</f>
        <v/>
      </c>
    </row>
    <row r="106" spans="17:32" x14ac:dyDescent="0.25">
      <c r="Q106" s="34"/>
      <c r="R106" s="34"/>
      <c r="S106" s="34"/>
      <c r="T106" s="34"/>
      <c r="U106" s="34"/>
      <c r="X106" s="62" t="str">
        <f>IFERROR(VLOOKUP($W106,NTG_RR!$A:$N,8+COLUMN()-COLUMN($X$8),0),"")</f>
        <v/>
      </c>
      <c r="Y106" s="62" t="str">
        <f>IFERROR(VLOOKUP($W106,NTG_RR!$A:$N,8+COLUMN()-COLUMN($X$8),0),"")</f>
        <v/>
      </c>
      <c r="Z106" s="62" t="str">
        <f>IFERROR(VLOOKUP($W106,NTG_RR!$A:$N,8+COLUMN()-COLUMN($X$8),0),"")</f>
        <v/>
      </c>
      <c r="AA106" s="62" t="str">
        <f>IFERROR(VLOOKUP($W106,NTG_RR!$A:$N,8+COLUMN()-COLUMN($X$8),0),"")</f>
        <v/>
      </c>
      <c r="AB106" s="62" t="str">
        <f>IFERROR(VLOOKUP($W106,NTG_RR!$A:$N,8+COLUMN()-COLUMN($X$8),0),"")</f>
        <v/>
      </c>
      <c r="AC106" s="62" t="str">
        <f>IFERROR(VLOOKUP($W106,NTG_RR!$A:$N,8+COLUMN()-COLUMN($X$8),0),"")</f>
        <v/>
      </c>
      <c r="AD106" s="62" t="str">
        <f>IFERROR(VLOOKUP($W106,NTG_RR!$A:$N,8+COLUMN()-COLUMN($X$8),0),"")</f>
        <v/>
      </c>
      <c r="AF106" s="62" t="str">
        <f>IFERROR(VLOOKUP($W106,NTG_RR!$A:$P,8+COLUMN()-COLUMN($X$8),0),"")</f>
        <v/>
      </c>
    </row>
    <row r="107" spans="17:32" x14ac:dyDescent="0.25">
      <c r="Q107" s="34"/>
      <c r="R107" s="34"/>
      <c r="S107" s="34"/>
      <c r="T107" s="34"/>
      <c r="U107" s="34"/>
      <c r="X107" s="62" t="str">
        <f>IFERROR(VLOOKUP($W107,NTG_RR!$A:$N,8+COLUMN()-COLUMN($X$8),0),"")</f>
        <v/>
      </c>
      <c r="Y107" s="62" t="str">
        <f>IFERROR(VLOOKUP($W107,NTG_RR!$A:$N,8+COLUMN()-COLUMN($X$8),0),"")</f>
        <v/>
      </c>
      <c r="Z107" s="62" t="str">
        <f>IFERROR(VLOOKUP($W107,NTG_RR!$A:$N,8+COLUMN()-COLUMN($X$8),0),"")</f>
        <v/>
      </c>
      <c r="AA107" s="62" t="str">
        <f>IFERROR(VLOOKUP($W107,NTG_RR!$A:$N,8+COLUMN()-COLUMN($X$8),0),"")</f>
        <v/>
      </c>
      <c r="AB107" s="62" t="str">
        <f>IFERROR(VLOOKUP($W107,NTG_RR!$A:$N,8+COLUMN()-COLUMN($X$8),0),"")</f>
        <v/>
      </c>
      <c r="AC107" s="62" t="str">
        <f>IFERROR(VLOOKUP($W107,NTG_RR!$A:$N,8+COLUMN()-COLUMN($X$8),0),"")</f>
        <v/>
      </c>
      <c r="AD107" s="62" t="str">
        <f>IFERROR(VLOOKUP($W107,NTG_RR!$A:$N,8+COLUMN()-COLUMN($X$8),0),"")</f>
        <v/>
      </c>
      <c r="AF107" s="62" t="str">
        <f>IFERROR(VLOOKUP($W107,NTG_RR!$A:$P,8+COLUMN()-COLUMN($X$8),0),"")</f>
        <v/>
      </c>
    </row>
    <row r="108" spans="17:32" x14ac:dyDescent="0.25">
      <c r="Q108" s="34"/>
      <c r="R108" s="34"/>
      <c r="S108" s="34"/>
      <c r="T108" s="34"/>
      <c r="U108" s="34"/>
      <c r="X108" s="62" t="str">
        <f>IFERROR(VLOOKUP($W108,NTG_RR!$A:$N,8+COLUMN()-COLUMN($X$8),0),"")</f>
        <v/>
      </c>
      <c r="Y108" s="62" t="str">
        <f>IFERROR(VLOOKUP($W108,NTG_RR!$A:$N,8+COLUMN()-COLUMN($X$8),0),"")</f>
        <v/>
      </c>
      <c r="Z108" s="62" t="str">
        <f>IFERROR(VLOOKUP($W108,NTG_RR!$A:$N,8+COLUMN()-COLUMN($X$8),0),"")</f>
        <v/>
      </c>
      <c r="AA108" s="62" t="str">
        <f>IFERROR(VLOOKUP($W108,NTG_RR!$A:$N,8+COLUMN()-COLUMN($X$8),0),"")</f>
        <v/>
      </c>
      <c r="AB108" s="62" t="str">
        <f>IFERROR(VLOOKUP($W108,NTG_RR!$A:$N,8+COLUMN()-COLUMN($X$8),0),"")</f>
        <v/>
      </c>
      <c r="AC108" s="62" t="str">
        <f>IFERROR(VLOOKUP($W108,NTG_RR!$A:$N,8+COLUMN()-COLUMN($X$8),0),"")</f>
        <v/>
      </c>
      <c r="AD108" s="62" t="str">
        <f>IFERROR(VLOOKUP($W108,NTG_RR!$A:$N,8+COLUMN()-COLUMN($X$8),0),"")</f>
        <v/>
      </c>
      <c r="AF108" s="62" t="str">
        <f>IFERROR(VLOOKUP($W108,NTG_RR!$A:$P,8+COLUMN()-COLUMN($X$8),0),"")</f>
        <v/>
      </c>
    </row>
    <row r="109" spans="17:32" x14ac:dyDescent="0.25">
      <c r="Q109" s="34"/>
      <c r="R109" s="34"/>
      <c r="S109" s="34"/>
      <c r="T109" s="34"/>
      <c r="U109" s="34"/>
      <c r="X109" s="62" t="str">
        <f>IFERROR(VLOOKUP($W109,NTG_RR!$A:$N,8+COLUMN()-COLUMN($X$8),0),"")</f>
        <v/>
      </c>
      <c r="Y109" s="62" t="str">
        <f>IFERROR(VLOOKUP($W109,NTG_RR!$A:$N,8+COLUMN()-COLUMN($X$8),0),"")</f>
        <v/>
      </c>
      <c r="Z109" s="62" t="str">
        <f>IFERROR(VLOOKUP($W109,NTG_RR!$A:$N,8+COLUMN()-COLUMN($X$8),0),"")</f>
        <v/>
      </c>
      <c r="AA109" s="62" t="str">
        <f>IFERROR(VLOOKUP($W109,NTG_RR!$A:$N,8+COLUMN()-COLUMN($X$8),0),"")</f>
        <v/>
      </c>
      <c r="AB109" s="62" t="str">
        <f>IFERROR(VLOOKUP($W109,NTG_RR!$A:$N,8+COLUMN()-COLUMN($X$8),0),"")</f>
        <v/>
      </c>
      <c r="AC109" s="62" t="str">
        <f>IFERROR(VLOOKUP($W109,NTG_RR!$A:$N,8+COLUMN()-COLUMN($X$8),0),"")</f>
        <v/>
      </c>
      <c r="AD109" s="62" t="str">
        <f>IFERROR(VLOOKUP($W109,NTG_RR!$A:$N,8+COLUMN()-COLUMN($X$8),0),"")</f>
        <v/>
      </c>
      <c r="AF109" s="62" t="str">
        <f>IFERROR(VLOOKUP($W109,NTG_RR!$A:$P,8+COLUMN()-COLUMN($X$8),0),"")</f>
        <v/>
      </c>
    </row>
    <row r="110" spans="17:32" x14ac:dyDescent="0.25">
      <c r="Q110" s="34"/>
      <c r="R110" s="34"/>
      <c r="S110" s="34"/>
      <c r="T110" s="34"/>
      <c r="U110" s="34"/>
      <c r="X110" s="62" t="str">
        <f>IFERROR(VLOOKUP($W110,NTG_RR!$A:$N,8+COLUMN()-COLUMN($X$8),0),"")</f>
        <v/>
      </c>
      <c r="Y110" s="62" t="str">
        <f>IFERROR(VLOOKUP($W110,NTG_RR!$A:$N,8+COLUMN()-COLUMN($X$8),0),"")</f>
        <v/>
      </c>
      <c r="Z110" s="62" t="str">
        <f>IFERROR(VLOOKUP($W110,NTG_RR!$A:$N,8+COLUMN()-COLUMN($X$8),0),"")</f>
        <v/>
      </c>
      <c r="AA110" s="62" t="str">
        <f>IFERROR(VLOOKUP($W110,NTG_RR!$A:$N,8+COLUMN()-COLUMN($X$8),0),"")</f>
        <v/>
      </c>
      <c r="AB110" s="62" t="str">
        <f>IFERROR(VLOOKUP($W110,NTG_RR!$A:$N,8+COLUMN()-COLUMN($X$8),0),"")</f>
        <v/>
      </c>
      <c r="AC110" s="62" t="str">
        <f>IFERROR(VLOOKUP($W110,NTG_RR!$A:$N,8+COLUMN()-COLUMN($X$8),0),"")</f>
        <v/>
      </c>
      <c r="AD110" s="62" t="str">
        <f>IFERROR(VLOOKUP($W110,NTG_RR!$A:$N,8+COLUMN()-COLUMN($X$8),0),"")</f>
        <v/>
      </c>
      <c r="AF110" s="62" t="str">
        <f>IFERROR(VLOOKUP($W110,NTG_RR!$A:$P,8+COLUMN()-COLUMN($X$8),0),"")</f>
        <v/>
      </c>
    </row>
    <row r="111" spans="17:32" x14ac:dyDescent="0.25">
      <c r="Q111" s="34"/>
      <c r="R111" s="34"/>
      <c r="S111" s="34"/>
      <c r="T111" s="34"/>
      <c r="U111" s="34"/>
      <c r="X111" s="62" t="str">
        <f>IFERROR(VLOOKUP($W111,NTG_RR!$A:$N,8+COLUMN()-COLUMN($X$8),0),"")</f>
        <v/>
      </c>
      <c r="Y111" s="62" t="str">
        <f>IFERROR(VLOOKUP($W111,NTG_RR!$A:$N,8+COLUMN()-COLUMN($X$8),0),"")</f>
        <v/>
      </c>
      <c r="Z111" s="62" t="str">
        <f>IFERROR(VLOOKUP($W111,NTG_RR!$A:$N,8+COLUMN()-COLUMN($X$8),0),"")</f>
        <v/>
      </c>
      <c r="AA111" s="62" t="str">
        <f>IFERROR(VLOOKUP($W111,NTG_RR!$A:$N,8+COLUMN()-COLUMN($X$8),0),"")</f>
        <v/>
      </c>
      <c r="AB111" s="62" t="str">
        <f>IFERROR(VLOOKUP($W111,NTG_RR!$A:$N,8+COLUMN()-COLUMN($X$8),0),"")</f>
        <v/>
      </c>
      <c r="AC111" s="62" t="str">
        <f>IFERROR(VLOOKUP($W111,NTG_RR!$A:$N,8+COLUMN()-COLUMN($X$8),0),"")</f>
        <v/>
      </c>
      <c r="AD111" s="62" t="str">
        <f>IFERROR(VLOOKUP($W111,NTG_RR!$A:$N,8+COLUMN()-COLUMN($X$8),0),"")</f>
        <v/>
      </c>
      <c r="AF111" s="62" t="str">
        <f>IFERROR(VLOOKUP($W111,NTG_RR!$A:$P,8+COLUMN()-COLUMN($X$8),0),"")</f>
        <v/>
      </c>
    </row>
    <row r="112" spans="17:32" x14ac:dyDescent="0.25">
      <c r="Q112" s="34"/>
      <c r="R112" s="34"/>
      <c r="S112" s="34"/>
      <c r="T112" s="34"/>
      <c r="U112" s="34"/>
      <c r="X112" s="62" t="str">
        <f>IFERROR(VLOOKUP($W112,NTG_RR!$A:$N,8+COLUMN()-COLUMN($X$8),0),"")</f>
        <v/>
      </c>
      <c r="Y112" s="62" t="str">
        <f>IFERROR(VLOOKUP($W112,NTG_RR!$A:$N,8+COLUMN()-COLUMN($X$8),0),"")</f>
        <v/>
      </c>
      <c r="Z112" s="62" t="str">
        <f>IFERROR(VLOOKUP($W112,NTG_RR!$A:$N,8+COLUMN()-COLUMN($X$8),0),"")</f>
        <v/>
      </c>
      <c r="AA112" s="62" t="str">
        <f>IFERROR(VLOOKUP($W112,NTG_RR!$A:$N,8+COLUMN()-COLUMN($X$8),0),"")</f>
        <v/>
      </c>
      <c r="AB112" s="62" t="str">
        <f>IFERROR(VLOOKUP($W112,NTG_RR!$A:$N,8+COLUMN()-COLUMN($X$8),0),"")</f>
        <v/>
      </c>
      <c r="AC112" s="62" t="str">
        <f>IFERROR(VLOOKUP($W112,NTG_RR!$A:$N,8+COLUMN()-COLUMN($X$8),0),"")</f>
        <v/>
      </c>
      <c r="AD112" s="62" t="str">
        <f>IFERROR(VLOOKUP($W112,NTG_RR!$A:$N,8+COLUMN()-COLUMN($X$8),0),"")</f>
        <v/>
      </c>
      <c r="AF112" s="62" t="str">
        <f>IFERROR(VLOOKUP($W112,NTG_RR!$A:$P,8+COLUMN()-COLUMN($X$8),0),"")</f>
        <v/>
      </c>
    </row>
    <row r="113" spans="17:32" x14ac:dyDescent="0.25">
      <c r="Q113" s="34"/>
      <c r="R113" s="34"/>
      <c r="S113" s="34"/>
      <c r="T113" s="34"/>
      <c r="U113" s="34"/>
      <c r="X113" s="62" t="str">
        <f>IFERROR(VLOOKUP($W113,NTG_RR!$A:$N,8+COLUMN()-COLUMN($X$8),0),"")</f>
        <v/>
      </c>
      <c r="Y113" s="62" t="str">
        <f>IFERROR(VLOOKUP($W113,NTG_RR!$A:$N,8+COLUMN()-COLUMN($X$8),0),"")</f>
        <v/>
      </c>
      <c r="Z113" s="62" t="str">
        <f>IFERROR(VLOOKUP($W113,NTG_RR!$A:$N,8+COLUMN()-COLUMN($X$8),0),"")</f>
        <v/>
      </c>
      <c r="AA113" s="62" t="str">
        <f>IFERROR(VLOOKUP($W113,NTG_RR!$A:$N,8+COLUMN()-COLUMN($X$8),0),"")</f>
        <v/>
      </c>
      <c r="AB113" s="62" t="str">
        <f>IFERROR(VLOOKUP($W113,NTG_RR!$A:$N,8+COLUMN()-COLUMN($X$8),0),"")</f>
        <v/>
      </c>
      <c r="AC113" s="62" t="str">
        <f>IFERROR(VLOOKUP($W113,NTG_RR!$A:$N,8+COLUMN()-COLUMN($X$8),0),"")</f>
        <v/>
      </c>
      <c r="AD113" s="62" t="str">
        <f>IFERROR(VLOOKUP($W113,NTG_RR!$A:$N,8+COLUMN()-COLUMN($X$8),0),"")</f>
        <v/>
      </c>
      <c r="AF113" s="62" t="str">
        <f>IFERROR(VLOOKUP($W113,NTG_RR!$A:$P,8+COLUMN()-COLUMN($X$8),0),"")</f>
        <v/>
      </c>
    </row>
    <row r="114" spans="17:32" x14ac:dyDescent="0.25">
      <c r="Q114" s="34"/>
      <c r="R114" s="34"/>
      <c r="S114" s="34"/>
      <c r="T114" s="34"/>
      <c r="U114" s="34"/>
      <c r="X114" s="62" t="str">
        <f>IFERROR(VLOOKUP($W114,NTG_RR!$A:$N,8+COLUMN()-COLUMN($X$8),0),"")</f>
        <v/>
      </c>
      <c r="Y114" s="62" t="str">
        <f>IFERROR(VLOOKUP($W114,NTG_RR!$A:$N,8+COLUMN()-COLUMN($X$8),0),"")</f>
        <v/>
      </c>
      <c r="Z114" s="62" t="str">
        <f>IFERROR(VLOOKUP($W114,NTG_RR!$A:$N,8+COLUMN()-COLUMN($X$8),0),"")</f>
        <v/>
      </c>
      <c r="AA114" s="62" t="str">
        <f>IFERROR(VLOOKUP($W114,NTG_RR!$A:$N,8+COLUMN()-COLUMN($X$8),0),"")</f>
        <v/>
      </c>
      <c r="AB114" s="62" t="str">
        <f>IFERROR(VLOOKUP($W114,NTG_RR!$A:$N,8+COLUMN()-COLUMN($X$8),0),"")</f>
        <v/>
      </c>
      <c r="AC114" s="62" t="str">
        <f>IFERROR(VLOOKUP($W114,NTG_RR!$A:$N,8+COLUMN()-COLUMN($X$8),0),"")</f>
        <v/>
      </c>
      <c r="AD114" s="62" t="str">
        <f>IFERROR(VLOOKUP($W114,NTG_RR!$A:$N,8+COLUMN()-COLUMN($X$8),0),"")</f>
        <v/>
      </c>
      <c r="AF114" s="62" t="str">
        <f>IFERROR(VLOOKUP($W114,NTG_RR!$A:$P,8+COLUMN()-COLUMN($X$8),0),"")</f>
        <v/>
      </c>
    </row>
    <row r="115" spans="17:32" x14ac:dyDescent="0.25">
      <c r="Q115" s="34"/>
      <c r="R115" s="34"/>
      <c r="S115" s="34"/>
      <c r="T115" s="34"/>
      <c r="U115" s="34"/>
      <c r="X115" s="62" t="str">
        <f>IFERROR(VLOOKUP($W115,NTG_RR!$A:$N,8+COLUMN()-COLUMN($X$8),0),"")</f>
        <v/>
      </c>
      <c r="Y115" s="62" t="str">
        <f>IFERROR(VLOOKUP($W115,NTG_RR!$A:$N,8+COLUMN()-COLUMN($X$8),0),"")</f>
        <v/>
      </c>
      <c r="Z115" s="62" t="str">
        <f>IFERROR(VLOOKUP($W115,NTG_RR!$A:$N,8+COLUMN()-COLUMN($X$8),0),"")</f>
        <v/>
      </c>
      <c r="AA115" s="62" t="str">
        <f>IFERROR(VLOOKUP($W115,NTG_RR!$A:$N,8+COLUMN()-COLUMN($X$8),0),"")</f>
        <v/>
      </c>
      <c r="AB115" s="62" t="str">
        <f>IFERROR(VLOOKUP($W115,NTG_RR!$A:$N,8+COLUMN()-COLUMN($X$8),0),"")</f>
        <v/>
      </c>
      <c r="AC115" s="62" t="str">
        <f>IFERROR(VLOOKUP($W115,NTG_RR!$A:$N,8+COLUMN()-COLUMN($X$8),0),"")</f>
        <v/>
      </c>
      <c r="AD115" s="62" t="str">
        <f>IFERROR(VLOOKUP($W115,NTG_RR!$A:$N,8+COLUMN()-COLUMN($X$8),0),"")</f>
        <v/>
      </c>
      <c r="AF115" s="62" t="str">
        <f>IFERROR(VLOOKUP($W115,NTG_RR!$A:$P,8+COLUMN()-COLUMN($X$8),0),"")</f>
        <v/>
      </c>
    </row>
    <row r="116" spans="17:32" x14ac:dyDescent="0.25">
      <c r="Q116" s="34"/>
      <c r="R116" s="34"/>
      <c r="S116" s="34"/>
      <c r="T116" s="34"/>
      <c r="U116" s="34"/>
      <c r="X116" s="62" t="str">
        <f>IFERROR(VLOOKUP($W116,NTG_RR!$A:$N,8+COLUMN()-COLUMN($X$8),0),"")</f>
        <v/>
      </c>
      <c r="Y116" s="62" t="str">
        <f>IFERROR(VLOOKUP($W116,NTG_RR!$A:$N,8+COLUMN()-COLUMN($X$8),0),"")</f>
        <v/>
      </c>
      <c r="Z116" s="62" t="str">
        <f>IFERROR(VLOOKUP($W116,NTG_RR!$A:$N,8+COLUMN()-COLUMN($X$8),0),"")</f>
        <v/>
      </c>
      <c r="AA116" s="62" t="str">
        <f>IFERROR(VLOOKUP($W116,NTG_RR!$A:$N,8+COLUMN()-COLUMN($X$8),0),"")</f>
        <v/>
      </c>
      <c r="AB116" s="62" t="str">
        <f>IFERROR(VLOOKUP($W116,NTG_RR!$A:$N,8+COLUMN()-COLUMN($X$8),0),"")</f>
        <v/>
      </c>
      <c r="AC116" s="62" t="str">
        <f>IFERROR(VLOOKUP($W116,NTG_RR!$A:$N,8+COLUMN()-COLUMN($X$8),0),"")</f>
        <v/>
      </c>
      <c r="AD116" s="62" t="str">
        <f>IFERROR(VLOOKUP($W116,NTG_RR!$A:$N,8+COLUMN()-COLUMN($X$8),0),"")</f>
        <v/>
      </c>
      <c r="AF116" s="62" t="str">
        <f>IFERROR(VLOOKUP($W116,NTG_RR!$A:$P,8+COLUMN()-COLUMN($X$8),0),"")</f>
        <v/>
      </c>
    </row>
    <row r="117" spans="17:32" x14ac:dyDescent="0.25">
      <c r="Q117" s="34"/>
      <c r="R117" s="34"/>
      <c r="S117" s="34"/>
      <c r="T117" s="34"/>
      <c r="U117" s="34"/>
      <c r="X117" s="62" t="str">
        <f>IFERROR(VLOOKUP($W117,NTG_RR!$A:$N,8+COLUMN()-COLUMN($X$8),0),"")</f>
        <v/>
      </c>
      <c r="Y117" s="62" t="str">
        <f>IFERROR(VLOOKUP($W117,NTG_RR!$A:$N,8+COLUMN()-COLUMN($X$8),0),"")</f>
        <v/>
      </c>
      <c r="Z117" s="62" t="str">
        <f>IFERROR(VLOOKUP($W117,NTG_RR!$A:$N,8+COLUMN()-COLUMN($X$8),0),"")</f>
        <v/>
      </c>
      <c r="AA117" s="62" t="str">
        <f>IFERROR(VLOOKUP($W117,NTG_RR!$A:$N,8+COLUMN()-COLUMN($X$8),0),"")</f>
        <v/>
      </c>
      <c r="AB117" s="62" t="str">
        <f>IFERROR(VLOOKUP($W117,NTG_RR!$A:$N,8+COLUMN()-COLUMN($X$8),0),"")</f>
        <v/>
      </c>
      <c r="AC117" s="62" t="str">
        <f>IFERROR(VLOOKUP($W117,NTG_RR!$A:$N,8+COLUMN()-COLUMN($X$8),0),"")</f>
        <v/>
      </c>
      <c r="AD117" s="62" t="str">
        <f>IFERROR(VLOOKUP($W117,NTG_RR!$A:$N,8+COLUMN()-COLUMN($X$8),0),"")</f>
        <v/>
      </c>
      <c r="AF117" s="62" t="str">
        <f>IFERROR(VLOOKUP($W117,NTG_RR!$A:$P,8+COLUMN()-COLUMN($X$8),0),"")</f>
        <v/>
      </c>
    </row>
    <row r="118" spans="17:32" x14ac:dyDescent="0.25">
      <c r="Q118" s="34"/>
      <c r="R118" s="34"/>
      <c r="S118" s="34"/>
      <c r="T118" s="34"/>
      <c r="U118" s="34"/>
      <c r="X118" s="62" t="str">
        <f>IFERROR(VLOOKUP($W118,NTG_RR!$A:$N,8+COLUMN()-COLUMN($X$8),0),"")</f>
        <v/>
      </c>
      <c r="Y118" s="62" t="str">
        <f>IFERROR(VLOOKUP($W118,NTG_RR!$A:$N,8+COLUMN()-COLUMN($X$8),0),"")</f>
        <v/>
      </c>
      <c r="Z118" s="62" t="str">
        <f>IFERROR(VLOOKUP($W118,NTG_RR!$A:$N,8+COLUMN()-COLUMN($X$8),0),"")</f>
        <v/>
      </c>
      <c r="AA118" s="62" t="str">
        <f>IFERROR(VLOOKUP($W118,NTG_RR!$A:$N,8+COLUMN()-COLUMN($X$8),0),"")</f>
        <v/>
      </c>
      <c r="AB118" s="62" t="str">
        <f>IFERROR(VLOOKUP($W118,NTG_RR!$A:$N,8+COLUMN()-COLUMN($X$8),0),"")</f>
        <v/>
      </c>
      <c r="AC118" s="62" t="str">
        <f>IFERROR(VLOOKUP($W118,NTG_RR!$A:$N,8+COLUMN()-COLUMN($X$8),0),"")</f>
        <v/>
      </c>
      <c r="AD118" s="62" t="str">
        <f>IFERROR(VLOOKUP($W118,NTG_RR!$A:$N,8+COLUMN()-COLUMN($X$8),0),"")</f>
        <v/>
      </c>
      <c r="AF118" s="62" t="str">
        <f>IFERROR(VLOOKUP($W118,NTG_RR!$A:$P,8+COLUMN()-COLUMN($X$8),0),"")</f>
        <v/>
      </c>
    </row>
    <row r="119" spans="17:32" x14ac:dyDescent="0.25">
      <c r="Q119" s="34"/>
      <c r="R119" s="34"/>
      <c r="S119" s="34"/>
      <c r="T119" s="34"/>
      <c r="U119" s="34"/>
      <c r="X119" s="62" t="str">
        <f>IFERROR(VLOOKUP($W119,NTG_RR!$A:$N,8+COLUMN()-COLUMN($X$8),0),"")</f>
        <v/>
      </c>
      <c r="Y119" s="62" t="str">
        <f>IFERROR(VLOOKUP($W119,NTG_RR!$A:$N,8+COLUMN()-COLUMN($X$8),0),"")</f>
        <v/>
      </c>
      <c r="Z119" s="62" t="str">
        <f>IFERROR(VLOOKUP($W119,NTG_RR!$A:$N,8+COLUMN()-COLUMN($X$8),0),"")</f>
        <v/>
      </c>
      <c r="AA119" s="62" t="str">
        <f>IFERROR(VLOOKUP($W119,NTG_RR!$A:$N,8+COLUMN()-COLUMN($X$8),0),"")</f>
        <v/>
      </c>
      <c r="AB119" s="62" t="str">
        <f>IFERROR(VLOOKUP($W119,NTG_RR!$A:$N,8+COLUMN()-COLUMN($X$8),0),"")</f>
        <v/>
      </c>
      <c r="AC119" s="62" t="str">
        <f>IFERROR(VLOOKUP($W119,NTG_RR!$A:$N,8+COLUMN()-COLUMN($X$8),0),"")</f>
        <v/>
      </c>
      <c r="AD119" s="62" t="str">
        <f>IFERROR(VLOOKUP($W119,NTG_RR!$A:$N,8+COLUMN()-COLUMN($X$8),0),"")</f>
        <v/>
      </c>
      <c r="AF119" s="62" t="str">
        <f>IFERROR(VLOOKUP($W119,NTG_RR!$A:$P,8+COLUMN()-COLUMN($X$8),0),"")</f>
        <v/>
      </c>
    </row>
    <row r="120" spans="17:32" x14ac:dyDescent="0.25">
      <c r="Q120" s="34"/>
      <c r="R120" s="34"/>
      <c r="S120" s="34"/>
      <c r="T120" s="34"/>
      <c r="U120" s="34"/>
      <c r="X120" s="62" t="str">
        <f>IFERROR(VLOOKUP($W120,NTG_RR!$A:$N,8+COLUMN()-COLUMN($X$8),0),"")</f>
        <v/>
      </c>
      <c r="Y120" s="62" t="str">
        <f>IFERROR(VLOOKUP($W120,NTG_RR!$A:$N,8+COLUMN()-COLUMN($X$8),0),"")</f>
        <v/>
      </c>
      <c r="Z120" s="62" t="str">
        <f>IFERROR(VLOOKUP($W120,NTG_RR!$A:$N,8+COLUMN()-COLUMN($X$8),0),"")</f>
        <v/>
      </c>
      <c r="AA120" s="62" t="str">
        <f>IFERROR(VLOOKUP($W120,NTG_RR!$A:$N,8+COLUMN()-COLUMN($X$8),0),"")</f>
        <v/>
      </c>
      <c r="AB120" s="62" t="str">
        <f>IFERROR(VLOOKUP($W120,NTG_RR!$A:$N,8+COLUMN()-COLUMN($X$8),0),"")</f>
        <v/>
      </c>
      <c r="AC120" s="62" t="str">
        <f>IFERROR(VLOOKUP($W120,NTG_RR!$A:$N,8+COLUMN()-COLUMN($X$8),0),"")</f>
        <v/>
      </c>
      <c r="AD120" s="62" t="str">
        <f>IFERROR(VLOOKUP($W120,NTG_RR!$A:$N,8+COLUMN()-COLUMN($X$8),0),"")</f>
        <v/>
      </c>
      <c r="AF120" s="62" t="str">
        <f>IFERROR(VLOOKUP($W120,NTG_RR!$A:$P,8+COLUMN()-COLUMN($X$8),0),"")</f>
        <v/>
      </c>
    </row>
    <row r="121" spans="17:32" x14ac:dyDescent="0.25">
      <c r="Q121" s="34"/>
      <c r="R121" s="34"/>
      <c r="S121" s="34"/>
      <c r="T121" s="34"/>
      <c r="U121" s="34"/>
      <c r="X121" s="62" t="str">
        <f>IFERROR(VLOOKUP($W121,NTG_RR!$A:$N,8+COLUMN()-COLUMN($X$8),0),"")</f>
        <v/>
      </c>
      <c r="Y121" s="62" t="str">
        <f>IFERROR(VLOOKUP($W121,NTG_RR!$A:$N,8+COLUMN()-COLUMN($X$8),0),"")</f>
        <v/>
      </c>
      <c r="Z121" s="62" t="str">
        <f>IFERROR(VLOOKUP($W121,NTG_RR!$A:$N,8+COLUMN()-COLUMN($X$8),0),"")</f>
        <v/>
      </c>
      <c r="AA121" s="62" t="str">
        <f>IFERROR(VLOOKUP($W121,NTG_RR!$A:$N,8+COLUMN()-COLUMN($X$8),0),"")</f>
        <v/>
      </c>
      <c r="AB121" s="62" t="str">
        <f>IFERROR(VLOOKUP($W121,NTG_RR!$A:$N,8+COLUMN()-COLUMN($X$8),0),"")</f>
        <v/>
      </c>
      <c r="AC121" s="62" t="str">
        <f>IFERROR(VLOOKUP($W121,NTG_RR!$A:$N,8+COLUMN()-COLUMN($X$8),0),"")</f>
        <v/>
      </c>
      <c r="AD121" s="62" t="str">
        <f>IFERROR(VLOOKUP($W121,NTG_RR!$A:$N,8+COLUMN()-COLUMN($X$8),0),"")</f>
        <v/>
      </c>
      <c r="AF121" s="62" t="str">
        <f>IFERROR(VLOOKUP($W121,NTG_RR!$A:$P,8+COLUMN()-COLUMN($X$8),0),"")</f>
        <v/>
      </c>
    </row>
    <row r="122" spans="17:32" x14ac:dyDescent="0.25">
      <c r="Q122" s="34"/>
      <c r="R122" s="34"/>
      <c r="S122" s="34"/>
      <c r="T122" s="34"/>
      <c r="U122" s="34"/>
      <c r="X122" s="62" t="str">
        <f>IFERROR(VLOOKUP($W122,NTG_RR!$A:$N,8+COLUMN()-COLUMN($X$8),0),"")</f>
        <v/>
      </c>
      <c r="Y122" s="62" t="str">
        <f>IFERROR(VLOOKUP($W122,NTG_RR!$A:$N,8+COLUMN()-COLUMN($X$8),0),"")</f>
        <v/>
      </c>
      <c r="Z122" s="62" t="str">
        <f>IFERROR(VLOOKUP($W122,NTG_RR!$A:$N,8+COLUMN()-COLUMN($X$8),0),"")</f>
        <v/>
      </c>
      <c r="AA122" s="62" t="str">
        <f>IFERROR(VLOOKUP($W122,NTG_RR!$A:$N,8+COLUMN()-COLUMN($X$8),0),"")</f>
        <v/>
      </c>
      <c r="AB122" s="62" t="str">
        <f>IFERROR(VLOOKUP($W122,NTG_RR!$A:$N,8+COLUMN()-COLUMN($X$8),0),"")</f>
        <v/>
      </c>
      <c r="AC122" s="62" t="str">
        <f>IFERROR(VLOOKUP($W122,NTG_RR!$A:$N,8+COLUMN()-COLUMN($X$8),0),"")</f>
        <v/>
      </c>
      <c r="AD122" s="62" t="str">
        <f>IFERROR(VLOOKUP($W122,NTG_RR!$A:$N,8+COLUMN()-COLUMN($X$8),0),"")</f>
        <v/>
      </c>
      <c r="AF122" s="62" t="str">
        <f>IFERROR(VLOOKUP($W122,NTG_RR!$A:$P,8+COLUMN()-COLUMN($X$8),0),"")</f>
        <v/>
      </c>
    </row>
    <row r="123" spans="17:32" x14ac:dyDescent="0.25">
      <c r="Q123" s="34"/>
      <c r="R123" s="34"/>
      <c r="S123" s="34"/>
      <c r="T123" s="34"/>
      <c r="U123" s="34"/>
      <c r="X123" s="62" t="str">
        <f>IFERROR(VLOOKUP($W123,NTG_RR!$A:$N,8+COLUMN()-COLUMN($X$8),0),"")</f>
        <v/>
      </c>
      <c r="Y123" s="62" t="str">
        <f>IFERROR(VLOOKUP($W123,NTG_RR!$A:$N,8+COLUMN()-COLUMN($X$8),0),"")</f>
        <v/>
      </c>
      <c r="Z123" s="62" t="str">
        <f>IFERROR(VLOOKUP($W123,NTG_RR!$A:$N,8+COLUMN()-COLUMN($X$8),0),"")</f>
        <v/>
      </c>
      <c r="AA123" s="62" t="str">
        <f>IFERROR(VLOOKUP($W123,NTG_RR!$A:$N,8+COLUMN()-COLUMN($X$8),0),"")</f>
        <v/>
      </c>
      <c r="AB123" s="62" t="str">
        <f>IFERROR(VLOOKUP($W123,NTG_RR!$A:$N,8+COLUMN()-COLUMN($X$8),0),"")</f>
        <v/>
      </c>
      <c r="AC123" s="62" t="str">
        <f>IFERROR(VLOOKUP($W123,NTG_RR!$A:$N,8+COLUMN()-COLUMN($X$8),0),"")</f>
        <v/>
      </c>
      <c r="AD123" s="62" t="str">
        <f>IFERROR(VLOOKUP($W123,NTG_RR!$A:$N,8+COLUMN()-COLUMN($X$8),0),"")</f>
        <v/>
      </c>
      <c r="AF123" s="62" t="str">
        <f>IFERROR(VLOOKUP($W123,NTG_RR!$A:$P,8+COLUMN()-COLUMN($X$8),0),"")</f>
        <v/>
      </c>
    </row>
    <row r="124" spans="17:32" x14ac:dyDescent="0.25">
      <c r="Q124" s="34"/>
      <c r="R124" s="34"/>
      <c r="S124" s="34"/>
      <c r="T124" s="34"/>
      <c r="U124" s="34"/>
      <c r="X124" s="62" t="str">
        <f>IFERROR(VLOOKUP($W124,NTG_RR!$A:$N,8+COLUMN()-COLUMN($X$8),0),"")</f>
        <v/>
      </c>
      <c r="Y124" s="62" t="str">
        <f>IFERROR(VLOOKUP($W124,NTG_RR!$A:$N,8+COLUMN()-COLUMN($X$8),0),"")</f>
        <v/>
      </c>
      <c r="Z124" s="62" t="str">
        <f>IFERROR(VLOOKUP($W124,NTG_RR!$A:$N,8+COLUMN()-COLUMN($X$8),0),"")</f>
        <v/>
      </c>
      <c r="AA124" s="62" t="str">
        <f>IFERROR(VLOOKUP($W124,NTG_RR!$A:$N,8+COLUMN()-COLUMN($X$8),0),"")</f>
        <v/>
      </c>
      <c r="AB124" s="62" t="str">
        <f>IFERROR(VLOOKUP($W124,NTG_RR!$A:$N,8+COLUMN()-COLUMN($X$8),0),"")</f>
        <v/>
      </c>
      <c r="AC124" s="62" t="str">
        <f>IFERROR(VLOOKUP($W124,NTG_RR!$A:$N,8+COLUMN()-COLUMN($X$8),0),"")</f>
        <v/>
      </c>
      <c r="AD124" s="62" t="str">
        <f>IFERROR(VLOOKUP($W124,NTG_RR!$A:$N,8+COLUMN()-COLUMN($X$8),0),"")</f>
        <v/>
      </c>
      <c r="AF124" s="62" t="str">
        <f>IFERROR(VLOOKUP($W124,NTG_RR!$A:$P,8+COLUMN()-COLUMN($X$8),0),"")</f>
        <v/>
      </c>
    </row>
    <row r="125" spans="17:32" x14ac:dyDescent="0.25">
      <c r="Q125" s="34"/>
      <c r="R125" s="34"/>
      <c r="S125" s="34"/>
      <c r="T125" s="34"/>
      <c r="U125" s="34"/>
      <c r="X125" s="62" t="str">
        <f>IFERROR(VLOOKUP($W125,NTG_RR!$A:$N,8+COLUMN()-COLUMN($X$8),0),"")</f>
        <v/>
      </c>
      <c r="Y125" s="62" t="str">
        <f>IFERROR(VLOOKUP($W125,NTG_RR!$A:$N,8+COLUMN()-COLUMN($X$8),0),"")</f>
        <v/>
      </c>
      <c r="Z125" s="62" t="str">
        <f>IFERROR(VLOOKUP($W125,NTG_RR!$A:$N,8+COLUMN()-COLUMN($X$8),0),"")</f>
        <v/>
      </c>
      <c r="AA125" s="62" t="str">
        <f>IFERROR(VLOOKUP($W125,NTG_RR!$A:$N,8+COLUMN()-COLUMN($X$8),0),"")</f>
        <v/>
      </c>
      <c r="AB125" s="62" t="str">
        <f>IFERROR(VLOOKUP($W125,NTG_RR!$A:$N,8+COLUMN()-COLUMN($X$8),0),"")</f>
        <v/>
      </c>
      <c r="AC125" s="62" t="str">
        <f>IFERROR(VLOOKUP($W125,NTG_RR!$A:$N,8+COLUMN()-COLUMN($X$8),0),"")</f>
        <v/>
      </c>
      <c r="AD125" s="62" t="str">
        <f>IFERROR(VLOOKUP($W125,NTG_RR!$A:$N,8+COLUMN()-COLUMN($X$8),0),"")</f>
        <v/>
      </c>
      <c r="AF125" s="62" t="str">
        <f>IFERROR(VLOOKUP($W125,NTG_RR!$A:$P,8+COLUMN()-COLUMN($X$8),0),"")</f>
        <v/>
      </c>
    </row>
    <row r="126" spans="17:32" x14ac:dyDescent="0.25">
      <c r="Q126" s="34"/>
      <c r="R126" s="34"/>
      <c r="S126" s="34"/>
      <c r="T126" s="34"/>
      <c r="U126" s="34"/>
      <c r="X126" s="62" t="str">
        <f>IFERROR(VLOOKUP($W126,NTG_RR!$A:$N,8+COLUMN()-COLUMN($X$8),0),"")</f>
        <v/>
      </c>
      <c r="Y126" s="62" t="str">
        <f>IFERROR(VLOOKUP($W126,NTG_RR!$A:$N,8+COLUMN()-COLUMN($X$8),0),"")</f>
        <v/>
      </c>
      <c r="Z126" s="62" t="str">
        <f>IFERROR(VLOOKUP($W126,NTG_RR!$A:$N,8+COLUMN()-COLUMN($X$8),0),"")</f>
        <v/>
      </c>
      <c r="AA126" s="62" t="str">
        <f>IFERROR(VLOOKUP($W126,NTG_RR!$A:$N,8+COLUMN()-COLUMN($X$8),0),"")</f>
        <v/>
      </c>
      <c r="AB126" s="62" t="str">
        <f>IFERROR(VLOOKUP($W126,NTG_RR!$A:$N,8+COLUMN()-COLUMN($X$8),0),"")</f>
        <v/>
      </c>
      <c r="AC126" s="62" t="str">
        <f>IFERROR(VLOOKUP($W126,NTG_RR!$A:$N,8+COLUMN()-COLUMN($X$8),0),"")</f>
        <v/>
      </c>
      <c r="AD126" s="62" t="str">
        <f>IFERROR(VLOOKUP($W126,NTG_RR!$A:$N,8+COLUMN()-COLUMN($X$8),0),"")</f>
        <v/>
      </c>
      <c r="AF126" s="62" t="str">
        <f>IFERROR(VLOOKUP($W126,NTG_RR!$A:$P,8+COLUMN()-COLUMN($X$8),0),"")</f>
        <v/>
      </c>
    </row>
    <row r="127" spans="17:32" x14ac:dyDescent="0.25">
      <c r="Q127" s="34"/>
      <c r="R127" s="34"/>
      <c r="S127" s="34"/>
      <c r="T127" s="34"/>
      <c r="U127" s="34"/>
      <c r="X127" s="62" t="str">
        <f>IFERROR(VLOOKUP($W127,NTG_RR!$A:$N,8+COLUMN()-COLUMN($X$8),0),"")</f>
        <v/>
      </c>
      <c r="Y127" s="62" t="str">
        <f>IFERROR(VLOOKUP($W127,NTG_RR!$A:$N,8+COLUMN()-COLUMN($X$8),0),"")</f>
        <v/>
      </c>
      <c r="Z127" s="62" t="str">
        <f>IFERROR(VLOOKUP($W127,NTG_RR!$A:$N,8+COLUMN()-COLUMN($X$8),0),"")</f>
        <v/>
      </c>
      <c r="AA127" s="62" t="str">
        <f>IFERROR(VLOOKUP($W127,NTG_RR!$A:$N,8+COLUMN()-COLUMN($X$8),0),"")</f>
        <v/>
      </c>
      <c r="AB127" s="62" t="str">
        <f>IFERROR(VLOOKUP($W127,NTG_RR!$A:$N,8+COLUMN()-COLUMN($X$8),0),"")</f>
        <v/>
      </c>
      <c r="AC127" s="62" t="str">
        <f>IFERROR(VLOOKUP($W127,NTG_RR!$A:$N,8+COLUMN()-COLUMN($X$8),0),"")</f>
        <v/>
      </c>
      <c r="AD127" s="62" t="str">
        <f>IFERROR(VLOOKUP($W127,NTG_RR!$A:$N,8+COLUMN()-COLUMN($X$8),0),"")</f>
        <v/>
      </c>
      <c r="AF127" s="62" t="str">
        <f>IFERROR(VLOOKUP($W127,NTG_RR!$A:$P,8+COLUMN()-COLUMN($X$8),0),"")</f>
        <v/>
      </c>
    </row>
    <row r="128" spans="17:32" x14ac:dyDescent="0.25">
      <c r="Q128" s="34"/>
      <c r="R128" s="34"/>
      <c r="S128" s="34"/>
      <c r="T128" s="34"/>
      <c r="U128" s="34"/>
      <c r="X128" s="62" t="str">
        <f>IFERROR(VLOOKUP($W128,NTG_RR!$A:$N,8+COLUMN()-COLUMN($X$8),0),"")</f>
        <v/>
      </c>
      <c r="Y128" s="62" t="str">
        <f>IFERROR(VLOOKUP($W128,NTG_RR!$A:$N,8+COLUMN()-COLUMN($X$8),0),"")</f>
        <v/>
      </c>
      <c r="Z128" s="62" t="str">
        <f>IFERROR(VLOOKUP($W128,NTG_RR!$A:$N,8+COLUMN()-COLUMN($X$8),0),"")</f>
        <v/>
      </c>
      <c r="AA128" s="62" t="str">
        <f>IFERROR(VLOOKUP($W128,NTG_RR!$A:$N,8+COLUMN()-COLUMN($X$8),0),"")</f>
        <v/>
      </c>
      <c r="AB128" s="62" t="str">
        <f>IFERROR(VLOOKUP($W128,NTG_RR!$A:$N,8+COLUMN()-COLUMN($X$8),0),"")</f>
        <v/>
      </c>
      <c r="AC128" s="62" t="str">
        <f>IFERROR(VLOOKUP($W128,NTG_RR!$A:$N,8+COLUMN()-COLUMN($X$8),0),"")</f>
        <v/>
      </c>
      <c r="AD128" s="62" t="str">
        <f>IFERROR(VLOOKUP($W128,NTG_RR!$A:$N,8+COLUMN()-COLUMN($X$8),0),"")</f>
        <v/>
      </c>
      <c r="AF128" s="62" t="str">
        <f>IFERROR(VLOOKUP($W128,NTG_RR!$A:$P,8+COLUMN()-COLUMN($X$8),0),"")</f>
        <v/>
      </c>
    </row>
    <row r="129" spans="17:32" x14ac:dyDescent="0.25">
      <c r="Q129" s="34"/>
      <c r="R129" s="34"/>
      <c r="S129" s="34"/>
      <c r="T129" s="34"/>
      <c r="U129" s="34"/>
      <c r="X129" s="62" t="str">
        <f>IFERROR(VLOOKUP($W129,NTG_RR!$A:$N,8+COLUMN()-COLUMN($X$8),0),"")</f>
        <v/>
      </c>
      <c r="Y129" s="62" t="str">
        <f>IFERROR(VLOOKUP($W129,NTG_RR!$A:$N,8+COLUMN()-COLUMN($X$8),0),"")</f>
        <v/>
      </c>
      <c r="Z129" s="62" t="str">
        <f>IFERROR(VLOOKUP($W129,NTG_RR!$A:$N,8+COLUMN()-COLUMN($X$8),0),"")</f>
        <v/>
      </c>
      <c r="AA129" s="62" t="str">
        <f>IFERROR(VLOOKUP($W129,NTG_RR!$A:$N,8+COLUMN()-COLUMN($X$8),0),"")</f>
        <v/>
      </c>
      <c r="AB129" s="62" t="str">
        <f>IFERROR(VLOOKUP($W129,NTG_RR!$A:$N,8+COLUMN()-COLUMN($X$8),0),"")</f>
        <v/>
      </c>
      <c r="AC129" s="62" t="str">
        <f>IFERROR(VLOOKUP($W129,NTG_RR!$A:$N,8+COLUMN()-COLUMN($X$8),0),"")</f>
        <v/>
      </c>
      <c r="AD129" s="62" t="str">
        <f>IFERROR(VLOOKUP($W129,NTG_RR!$A:$N,8+COLUMN()-COLUMN($X$8),0),"")</f>
        <v/>
      </c>
      <c r="AF129" s="62" t="str">
        <f>IFERROR(VLOOKUP($W129,NTG_RR!$A:$P,8+COLUMN()-COLUMN($X$8),0),"")</f>
        <v/>
      </c>
    </row>
    <row r="130" spans="17:32" x14ac:dyDescent="0.25">
      <c r="Q130" s="34"/>
      <c r="R130" s="34"/>
      <c r="S130" s="34"/>
      <c r="T130" s="34"/>
      <c r="U130" s="34"/>
      <c r="X130" s="62" t="str">
        <f>IFERROR(VLOOKUP($W130,NTG_RR!$A:$N,8+COLUMN()-COLUMN($X$8),0),"")</f>
        <v/>
      </c>
      <c r="Y130" s="62" t="str">
        <f>IFERROR(VLOOKUP($W130,NTG_RR!$A:$N,8+COLUMN()-COLUMN($X$8),0),"")</f>
        <v/>
      </c>
      <c r="Z130" s="62" t="str">
        <f>IFERROR(VLOOKUP($W130,NTG_RR!$A:$N,8+COLUMN()-COLUMN($X$8),0),"")</f>
        <v/>
      </c>
      <c r="AA130" s="62" t="str">
        <f>IFERROR(VLOOKUP($W130,NTG_RR!$A:$N,8+COLUMN()-COLUMN($X$8),0),"")</f>
        <v/>
      </c>
      <c r="AB130" s="62" t="str">
        <f>IFERROR(VLOOKUP($W130,NTG_RR!$A:$N,8+COLUMN()-COLUMN($X$8),0),"")</f>
        <v/>
      </c>
      <c r="AC130" s="62" t="str">
        <f>IFERROR(VLOOKUP($W130,NTG_RR!$A:$N,8+COLUMN()-COLUMN($X$8),0),"")</f>
        <v/>
      </c>
      <c r="AD130" s="62" t="str">
        <f>IFERROR(VLOOKUP($W130,NTG_RR!$A:$N,8+COLUMN()-COLUMN($X$8),0),"")</f>
        <v/>
      </c>
      <c r="AF130" s="62" t="str">
        <f>IFERROR(VLOOKUP($W130,NTG_RR!$A:$P,8+COLUMN()-COLUMN($X$8),0),"")</f>
        <v/>
      </c>
    </row>
    <row r="131" spans="17:32" x14ac:dyDescent="0.25">
      <c r="Q131" s="34"/>
      <c r="R131" s="34"/>
      <c r="S131" s="34"/>
      <c r="T131" s="34"/>
      <c r="U131" s="34"/>
      <c r="X131" s="62" t="str">
        <f>IFERROR(VLOOKUP($W131,NTG_RR!$A:$N,8+COLUMN()-COLUMN($X$8),0),"")</f>
        <v/>
      </c>
      <c r="Y131" s="62" t="str">
        <f>IFERROR(VLOOKUP($W131,NTG_RR!$A:$N,8+COLUMN()-COLUMN($X$8),0),"")</f>
        <v/>
      </c>
      <c r="Z131" s="62" t="str">
        <f>IFERROR(VLOOKUP($W131,NTG_RR!$A:$N,8+COLUMN()-COLUMN($X$8),0),"")</f>
        <v/>
      </c>
      <c r="AA131" s="62" t="str">
        <f>IFERROR(VLOOKUP($W131,NTG_RR!$A:$N,8+COLUMN()-COLUMN($X$8),0),"")</f>
        <v/>
      </c>
      <c r="AB131" s="62" t="str">
        <f>IFERROR(VLOOKUP($W131,NTG_RR!$A:$N,8+COLUMN()-COLUMN($X$8),0),"")</f>
        <v/>
      </c>
      <c r="AC131" s="62" t="str">
        <f>IFERROR(VLOOKUP($W131,NTG_RR!$A:$N,8+COLUMN()-COLUMN($X$8),0),"")</f>
        <v/>
      </c>
      <c r="AD131" s="62" t="str">
        <f>IFERROR(VLOOKUP($W131,NTG_RR!$A:$N,8+COLUMN()-COLUMN($X$8),0),"")</f>
        <v/>
      </c>
      <c r="AF131" s="62" t="str">
        <f>IFERROR(VLOOKUP($W131,NTG_RR!$A:$P,8+COLUMN()-COLUMN($X$8),0),"")</f>
        <v/>
      </c>
    </row>
    <row r="132" spans="17:32" x14ac:dyDescent="0.25">
      <c r="Q132" s="34"/>
      <c r="R132" s="34"/>
      <c r="S132" s="34"/>
      <c r="T132" s="34"/>
      <c r="U132" s="34"/>
      <c r="X132" s="62" t="str">
        <f>IFERROR(VLOOKUP($W132,NTG_RR!$A:$N,8+COLUMN()-COLUMN($X$8),0),"")</f>
        <v/>
      </c>
      <c r="Y132" s="62" t="str">
        <f>IFERROR(VLOOKUP($W132,NTG_RR!$A:$N,8+COLUMN()-COLUMN($X$8),0),"")</f>
        <v/>
      </c>
      <c r="Z132" s="62" t="str">
        <f>IFERROR(VLOOKUP($W132,NTG_RR!$A:$N,8+COLUMN()-COLUMN($X$8),0),"")</f>
        <v/>
      </c>
      <c r="AA132" s="62" t="str">
        <f>IFERROR(VLOOKUP($W132,NTG_RR!$A:$N,8+COLUMN()-COLUMN($X$8),0),"")</f>
        <v/>
      </c>
      <c r="AB132" s="62" t="str">
        <f>IFERROR(VLOOKUP($W132,NTG_RR!$A:$N,8+COLUMN()-COLUMN($X$8),0),"")</f>
        <v/>
      </c>
      <c r="AC132" s="62" t="str">
        <f>IFERROR(VLOOKUP($W132,NTG_RR!$A:$N,8+COLUMN()-COLUMN($X$8),0),"")</f>
        <v/>
      </c>
      <c r="AD132" s="62" t="str">
        <f>IFERROR(VLOOKUP($W132,NTG_RR!$A:$N,8+COLUMN()-COLUMN($X$8),0),"")</f>
        <v/>
      </c>
      <c r="AF132" s="62" t="str">
        <f>IFERROR(VLOOKUP($W132,NTG_RR!$A:$P,8+COLUMN()-COLUMN($X$8),0),"")</f>
        <v/>
      </c>
    </row>
    <row r="133" spans="17:32" x14ac:dyDescent="0.25">
      <c r="Q133" s="34"/>
      <c r="R133" s="34"/>
      <c r="S133" s="34"/>
      <c r="T133" s="34"/>
      <c r="U133" s="34"/>
      <c r="X133" s="62" t="str">
        <f>IFERROR(VLOOKUP($W133,NTG_RR!$A:$N,8+COLUMN()-COLUMN($X$8),0),"")</f>
        <v/>
      </c>
      <c r="Y133" s="62" t="str">
        <f>IFERROR(VLOOKUP($W133,NTG_RR!$A:$N,8+COLUMN()-COLUMN($X$8),0),"")</f>
        <v/>
      </c>
      <c r="Z133" s="62" t="str">
        <f>IFERROR(VLOOKUP($W133,NTG_RR!$A:$N,8+COLUMN()-COLUMN($X$8),0),"")</f>
        <v/>
      </c>
      <c r="AA133" s="62" t="str">
        <f>IFERROR(VLOOKUP($W133,NTG_RR!$A:$N,8+COLUMN()-COLUMN($X$8),0),"")</f>
        <v/>
      </c>
      <c r="AB133" s="62" t="str">
        <f>IFERROR(VLOOKUP($W133,NTG_RR!$A:$N,8+COLUMN()-COLUMN($X$8),0),"")</f>
        <v/>
      </c>
      <c r="AC133" s="62" t="str">
        <f>IFERROR(VLOOKUP($W133,NTG_RR!$A:$N,8+COLUMN()-COLUMN($X$8),0),"")</f>
        <v/>
      </c>
      <c r="AD133" s="62" t="str">
        <f>IFERROR(VLOOKUP($W133,NTG_RR!$A:$N,8+COLUMN()-COLUMN($X$8),0),"")</f>
        <v/>
      </c>
      <c r="AF133" s="62" t="str">
        <f>IFERROR(VLOOKUP($W133,NTG_RR!$A:$P,8+COLUMN()-COLUMN($X$8),0),"")</f>
        <v/>
      </c>
    </row>
    <row r="134" spans="17:32" x14ac:dyDescent="0.25">
      <c r="Q134" s="34"/>
      <c r="R134" s="34"/>
      <c r="S134" s="34"/>
      <c r="T134" s="34"/>
      <c r="U134" s="34"/>
      <c r="X134" s="62" t="str">
        <f>IFERROR(VLOOKUP($W134,NTG_RR!$A:$N,8+COLUMN()-COLUMN($X$8),0),"")</f>
        <v/>
      </c>
      <c r="Y134" s="62" t="str">
        <f>IFERROR(VLOOKUP($W134,NTG_RR!$A:$N,8+COLUMN()-COLUMN($X$8),0),"")</f>
        <v/>
      </c>
      <c r="Z134" s="62" t="str">
        <f>IFERROR(VLOOKUP($W134,NTG_RR!$A:$N,8+COLUMN()-COLUMN($X$8),0),"")</f>
        <v/>
      </c>
      <c r="AA134" s="62" t="str">
        <f>IFERROR(VLOOKUP($W134,NTG_RR!$A:$N,8+COLUMN()-COLUMN($X$8),0),"")</f>
        <v/>
      </c>
      <c r="AB134" s="62" t="str">
        <f>IFERROR(VLOOKUP($W134,NTG_RR!$A:$N,8+COLUMN()-COLUMN($X$8),0),"")</f>
        <v/>
      </c>
      <c r="AC134" s="62" t="str">
        <f>IFERROR(VLOOKUP($W134,NTG_RR!$A:$N,8+COLUMN()-COLUMN($X$8),0),"")</f>
        <v/>
      </c>
      <c r="AD134" s="62" t="str">
        <f>IFERROR(VLOOKUP($W134,NTG_RR!$A:$N,8+COLUMN()-COLUMN($X$8),0),"")</f>
        <v/>
      </c>
      <c r="AF134" s="62" t="str">
        <f>IFERROR(VLOOKUP($W134,NTG_RR!$A:$P,8+COLUMN()-COLUMN($X$8),0),"")</f>
        <v/>
      </c>
    </row>
    <row r="135" spans="17:32" x14ac:dyDescent="0.25">
      <c r="Q135" s="34"/>
      <c r="R135" s="34"/>
      <c r="S135" s="34"/>
      <c r="T135" s="34"/>
      <c r="U135" s="34"/>
      <c r="X135" s="62" t="str">
        <f>IFERROR(VLOOKUP($W135,NTG_RR!$A:$N,8+COLUMN()-COLUMN($X$8),0),"")</f>
        <v/>
      </c>
      <c r="Y135" s="62" t="str">
        <f>IFERROR(VLOOKUP($W135,NTG_RR!$A:$N,8+COLUMN()-COLUMN($X$8),0),"")</f>
        <v/>
      </c>
      <c r="Z135" s="62" t="str">
        <f>IFERROR(VLOOKUP($W135,NTG_RR!$A:$N,8+COLUMN()-COLUMN($X$8),0),"")</f>
        <v/>
      </c>
      <c r="AA135" s="62" t="str">
        <f>IFERROR(VLOOKUP($W135,NTG_RR!$A:$N,8+COLUMN()-COLUMN($X$8),0),"")</f>
        <v/>
      </c>
      <c r="AB135" s="62" t="str">
        <f>IFERROR(VLOOKUP($W135,NTG_RR!$A:$N,8+COLUMN()-COLUMN($X$8),0),"")</f>
        <v/>
      </c>
      <c r="AC135" s="62" t="str">
        <f>IFERROR(VLOOKUP($W135,NTG_RR!$A:$N,8+COLUMN()-COLUMN($X$8),0),"")</f>
        <v/>
      </c>
      <c r="AD135" s="62" t="str">
        <f>IFERROR(VLOOKUP($W135,NTG_RR!$A:$N,8+COLUMN()-COLUMN($X$8),0),"")</f>
        <v/>
      </c>
      <c r="AF135" s="62" t="str">
        <f>IFERROR(VLOOKUP($W135,NTG_RR!$A:$P,8+COLUMN()-COLUMN($X$8),0),"")</f>
        <v/>
      </c>
    </row>
    <row r="136" spans="17:32" x14ac:dyDescent="0.25">
      <c r="Q136" s="34"/>
      <c r="R136" s="34"/>
      <c r="S136" s="34"/>
      <c r="T136" s="34"/>
      <c r="U136" s="34"/>
      <c r="X136" s="62" t="str">
        <f>IFERROR(VLOOKUP($W136,NTG_RR!$A:$N,8+COLUMN()-COLUMN($X$8),0),"")</f>
        <v/>
      </c>
      <c r="Y136" s="62" t="str">
        <f>IFERROR(VLOOKUP($W136,NTG_RR!$A:$N,8+COLUMN()-COLUMN($X$8),0),"")</f>
        <v/>
      </c>
      <c r="Z136" s="62" t="str">
        <f>IFERROR(VLOOKUP($W136,NTG_RR!$A:$N,8+COLUMN()-COLUMN($X$8),0),"")</f>
        <v/>
      </c>
      <c r="AA136" s="62" t="str">
        <f>IFERROR(VLOOKUP($W136,NTG_RR!$A:$N,8+COLUMN()-COLUMN($X$8),0),"")</f>
        <v/>
      </c>
      <c r="AB136" s="62" t="str">
        <f>IFERROR(VLOOKUP($W136,NTG_RR!$A:$N,8+COLUMN()-COLUMN($X$8),0),"")</f>
        <v/>
      </c>
      <c r="AC136" s="62" t="str">
        <f>IFERROR(VLOOKUP($W136,NTG_RR!$A:$N,8+COLUMN()-COLUMN($X$8),0),"")</f>
        <v/>
      </c>
      <c r="AD136" s="62" t="str">
        <f>IFERROR(VLOOKUP($W136,NTG_RR!$A:$N,8+COLUMN()-COLUMN($X$8),0),"")</f>
        <v/>
      </c>
      <c r="AF136" s="62" t="str">
        <f>IFERROR(VLOOKUP($W136,NTG_RR!$A:$P,8+COLUMN()-COLUMN($X$8),0),"")</f>
        <v/>
      </c>
    </row>
    <row r="137" spans="17:32" x14ac:dyDescent="0.25">
      <c r="Q137" s="34"/>
      <c r="R137" s="34"/>
      <c r="S137" s="34"/>
      <c r="T137" s="34"/>
      <c r="U137" s="34"/>
      <c r="X137" s="62" t="str">
        <f>IFERROR(VLOOKUP($W137,NTG_RR!$A:$N,8+COLUMN()-COLUMN($X$8),0),"")</f>
        <v/>
      </c>
      <c r="Y137" s="62" t="str">
        <f>IFERROR(VLOOKUP($W137,NTG_RR!$A:$N,8+COLUMN()-COLUMN($X$8),0),"")</f>
        <v/>
      </c>
      <c r="Z137" s="62" t="str">
        <f>IFERROR(VLOOKUP($W137,NTG_RR!$A:$N,8+COLUMN()-COLUMN($X$8),0),"")</f>
        <v/>
      </c>
      <c r="AA137" s="62" t="str">
        <f>IFERROR(VLOOKUP($W137,NTG_RR!$A:$N,8+COLUMN()-COLUMN($X$8),0),"")</f>
        <v/>
      </c>
      <c r="AB137" s="62" t="str">
        <f>IFERROR(VLOOKUP($W137,NTG_RR!$A:$N,8+COLUMN()-COLUMN($X$8),0),"")</f>
        <v/>
      </c>
      <c r="AC137" s="62" t="str">
        <f>IFERROR(VLOOKUP($W137,NTG_RR!$A:$N,8+COLUMN()-COLUMN($X$8),0),"")</f>
        <v/>
      </c>
      <c r="AD137" s="62" t="str">
        <f>IFERROR(VLOOKUP($W137,NTG_RR!$A:$N,8+COLUMN()-COLUMN($X$8),0),"")</f>
        <v/>
      </c>
      <c r="AF137" s="62" t="str">
        <f>IFERROR(VLOOKUP($W137,NTG_RR!$A:$P,8+COLUMN()-COLUMN($X$8),0),"")</f>
        <v/>
      </c>
    </row>
    <row r="138" spans="17:32" x14ac:dyDescent="0.25">
      <c r="Q138" s="34"/>
      <c r="R138" s="34"/>
      <c r="S138" s="34"/>
      <c r="T138" s="34"/>
      <c r="U138" s="34"/>
      <c r="X138" s="62" t="str">
        <f>IFERROR(VLOOKUP($W138,NTG_RR!$A:$N,8+COLUMN()-COLUMN($X$8),0),"")</f>
        <v/>
      </c>
      <c r="Y138" s="62" t="str">
        <f>IFERROR(VLOOKUP($W138,NTG_RR!$A:$N,8+COLUMN()-COLUMN($X$8),0),"")</f>
        <v/>
      </c>
      <c r="Z138" s="62" t="str">
        <f>IFERROR(VLOOKUP($W138,NTG_RR!$A:$N,8+COLUMN()-COLUMN($X$8),0),"")</f>
        <v/>
      </c>
      <c r="AA138" s="62" t="str">
        <f>IFERROR(VLOOKUP($W138,NTG_RR!$A:$N,8+COLUMN()-COLUMN($X$8),0),"")</f>
        <v/>
      </c>
      <c r="AB138" s="62" t="str">
        <f>IFERROR(VLOOKUP($W138,NTG_RR!$A:$N,8+COLUMN()-COLUMN($X$8),0),"")</f>
        <v/>
      </c>
      <c r="AC138" s="62" t="str">
        <f>IFERROR(VLOOKUP($W138,NTG_RR!$A:$N,8+COLUMN()-COLUMN($X$8),0),"")</f>
        <v/>
      </c>
      <c r="AD138" s="62" t="str">
        <f>IFERROR(VLOOKUP($W138,NTG_RR!$A:$N,8+COLUMN()-COLUMN($X$8),0),"")</f>
        <v/>
      </c>
      <c r="AF138" s="62" t="str">
        <f>IFERROR(VLOOKUP($W138,NTG_RR!$A:$P,8+COLUMN()-COLUMN($X$8),0),"")</f>
        <v/>
      </c>
    </row>
    <row r="139" spans="17:32" x14ac:dyDescent="0.25">
      <c r="Q139" s="34"/>
      <c r="R139" s="34"/>
      <c r="S139" s="34"/>
      <c r="T139" s="34"/>
      <c r="U139" s="34"/>
      <c r="X139" s="62" t="str">
        <f>IFERROR(VLOOKUP($W139,NTG_RR!$A:$N,8+COLUMN()-COLUMN($X$8),0),"")</f>
        <v/>
      </c>
      <c r="Y139" s="62" t="str">
        <f>IFERROR(VLOOKUP($W139,NTG_RR!$A:$N,8+COLUMN()-COLUMN($X$8),0),"")</f>
        <v/>
      </c>
      <c r="Z139" s="62" t="str">
        <f>IFERROR(VLOOKUP($W139,NTG_RR!$A:$N,8+COLUMN()-COLUMN($X$8),0),"")</f>
        <v/>
      </c>
      <c r="AA139" s="62" t="str">
        <f>IFERROR(VLOOKUP($W139,NTG_RR!$A:$N,8+COLUMN()-COLUMN($X$8),0),"")</f>
        <v/>
      </c>
      <c r="AB139" s="62" t="str">
        <f>IFERROR(VLOOKUP($W139,NTG_RR!$A:$N,8+COLUMN()-COLUMN($X$8),0),"")</f>
        <v/>
      </c>
      <c r="AC139" s="62" t="str">
        <f>IFERROR(VLOOKUP($W139,NTG_RR!$A:$N,8+COLUMN()-COLUMN($X$8),0),"")</f>
        <v/>
      </c>
      <c r="AD139" s="62" t="str">
        <f>IFERROR(VLOOKUP($W139,NTG_RR!$A:$N,8+COLUMN()-COLUMN($X$8),0),"")</f>
        <v/>
      </c>
      <c r="AF139" s="62" t="str">
        <f>IFERROR(VLOOKUP($W139,NTG_RR!$A:$P,8+COLUMN()-COLUMN($X$8),0),"")</f>
        <v/>
      </c>
    </row>
    <row r="140" spans="17:32" x14ac:dyDescent="0.25">
      <c r="Q140" s="34"/>
      <c r="R140" s="34"/>
      <c r="S140" s="34"/>
      <c r="T140" s="34"/>
      <c r="U140" s="34"/>
      <c r="X140" s="62" t="str">
        <f>IFERROR(VLOOKUP($W140,NTG_RR!$A:$N,8+COLUMN()-COLUMN($X$8),0),"")</f>
        <v/>
      </c>
      <c r="Y140" s="62" t="str">
        <f>IFERROR(VLOOKUP($W140,NTG_RR!$A:$N,8+COLUMN()-COLUMN($X$8),0),"")</f>
        <v/>
      </c>
      <c r="Z140" s="62" t="str">
        <f>IFERROR(VLOOKUP($W140,NTG_RR!$A:$N,8+COLUMN()-COLUMN($X$8),0),"")</f>
        <v/>
      </c>
      <c r="AA140" s="62" t="str">
        <f>IFERROR(VLOOKUP($W140,NTG_RR!$A:$N,8+COLUMN()-COLUMN($X$8),0),"")</f>
        <v/>
      </c>
      <c r="AB140" s="62" t="str">
        <f>IFERROR(VLOOKUP($W140,NTG_RR!$A:$N,8+COLUMN()-COLUMN($X$8),0),"")</f>
        <v/>
      </c>
      <c r="AC140" s="62" t="str">
        <f>IFERROR(VLOOKUP($W140,NTG_RR!$A:$N,8+COLUMN()-COLUMN($X$8),0),"")</f>
        <v/>
      </c>
      <c r="AD140" s="62" t="str">
        <f>IFERROR(VLOOKUP($W140,NTG_RR!$A:$N,8+COLUMN()-COLUMN($X$8),0),"")</f>
        <v/>
      </c>
      <c r="AF140" s="62" t="str">
        <f>IFERROR(VLOOKUP($W140,NTG_RR!$A:$P,8+COLUMN()-COLUMN($X$8),0),"")</f>
        <v/>
      </c>
    </row>
    <row r="141" spans="17:32" x14ac:dyDescent="0.25">
      <c r="Q141" s="34"/>
      <c r="R141" s="34"/>
      <c r="S141" s="34"/>
      <c r="T141" s="34"/>
      <c r="U141" s="34"/>
      <c r="X141" s="62" t="str">
        <f>IFERROR(VLOOKUP($W141,NTG_RR!$A:$N,8+COLUMN()-COLUMN($X$8),0),"")</f>
        <v/>
      </c>
      <c r="Y141" s="62" t="str">
        <f>IFERROR(VLOOKUP($W141,NTG_RR!$A:$N,8+COLUMN()-COLUMN($X$8),0),"")</f>
        <v/>
      </c>
      <c r="Z141" s="62" t="str">
        <f>IFERROR(VLOOKUP($W141,NTG_RR!$A:$N,8+COLUMN()-COLUMN($X$8),0),"")</f>
        <v/>
      </c>
      <c r="AA141" s="62" t="str">
        <f>IFERROR(VLOOKUP($W141,NTG_RR!$A:$N,8+COLUMN()-COLUMN($X$8),0),"")</f>
        <v/>
      </c>
      <c r="AB141" s="62" t="str">
        <f>IFERROR(VLOOKUP($W141,NTG_RR!$A:$N,8+COLUMN()-COLUMN($X$8),0),"")</f>
        <v/>
      </c>
      <c r="AC141" s="62" t="str">
        <f>IFERROR(VLOOKUP($W141,NTG_RR!$A:$N,8+COLUMN()-COLUMN($X$8),0),"")</f>
        <v/>
      </c>
      <c r="AD141" s="62" t="str">
        <f>IFERROR(VLOOKUP($W141,NTG_RR!$A:$N,8+COLUMN()-COLUMN($X$8),0),"")</f>
        <v/>
      </c>
      <c r="AF141" s="62" t="str">
        <f>IFERROR(VLOOKUP($W141,NTG_RR!$A:$P,8+COLUMN()-COLUMN($X$8),0),"")</f>
        <v/>
      </c>
    </row>
    <row r="142" spans="17:32" x14ac:dyDescent="0.25">
      <c r="Q142" s="34"/>
      <c r="R142" s="34"/>
      <c r="S142" s="34"/>
      <c r="T142" s="34"/>
      <c r="U142" s="34"/>
      <c r="X142" s="62" t="str">
        <f>IFERROR(VLOOKUP($W142,NTG_RR!$A:$N,8+COLUMN()-COLUMN($X$8),0),"")</f>
        <v/>
      </c>
      <c r="Y142" s="62" t="str">
        <f>IFERROR(VLOOKUP($W142,NTG_RR!$A:$N,8+COLUMN()-COLUMN($X$8),0),"")</f>
        <v/>
      </c>
      <c r="Z142" s="62" t="str">
        <f>IFERROR(VLOOKUP($W142,NTG_RR!$A:$N,8+COLUMN()-COLUMN($X$8),0),"")</f>
        <v/>
      </c>
      <c r="AA142" s="62" t="str">
        <f>IFERROR(VLOOKUP($W142,NTG_RR!$A:$N,8+COLUMN()-COLUMN($X$8),0),"")</f>
        <v/>
      </c>
      <c r="AB142" s="62" t="str">
        <f>IFERROR(VLOOKUP($W142,NTG_RR!$A:$N,8+COLUMN()-COLUMN($X$8),0),"")</f>
        <v/>
      </c>
      <c r="AC142" s="62" t="str">
        <f>IFERROR(VLOOKUP($W142,NTG_RR!$A:$N,8+COLUMN()-COLUMN($X$8),0),"")</f>
        <v/>
      </c>
      <c r="AD142" s="62" t="str">
        <f>IFERROR(VLOOKUP($W142,NTG_RR!$A:$N,8+COLUMN()-COLUMN($X$8),0),"")</f>
        <v/>
      </c>
      <c r="AF142" s="62" t="str">
        <f>IFERROR(VLOOKUP($W142,NTG_RR!$A:$P,8+COLUMN()-COLUMN($X$8),0),"")</f>
        <v/>
      </c>
    </row>
    <row r="143" spans="17:32" x14ac:dyDescent="0.25">
      <c r="Q143" s="34"/>
      <c r="R143" s="34"/>
      <c r="S143" s="34"/>
      <c r="T143" s="34"/>
      <c r="U143" s="34"/>
      <c r="X143" s="62" t="str">
        <f>IFERROR(VLOOKUP($W143,NTG_RR!$A:$N,8+COLUMN()-COLUMN($X$8),0),"")</f>
        <v/>
      </c>
      <c r="Y143" s="62" t="str">
        <f>IFERROR(VLOOKUP($W143,NTG_RR!$A:$N,8+COLUMN()-COLUMN($X$8),0),"")</f>
        <v/>
      </c>
      <c r="Z143" s="62" t="str">
        <f>IFERROR(VLOOKUP($W143,NTG_RR!$A:$N,8+COLUMN()-COLUMN($X$8),0),"")</f>
        <v/>
      </c>
      <c r="AA143" s="62" t="str">
        <f>IFERROR(VLOOKUP($W143,NTG_RR!$A:$N,8+COLUMN()-COLUMN($X$8),0),"")</f>
        <v/>
      </c>
      <c r="AB143" s="62" t="str">
        <f>IFERROR(VLOOKUP($W143,NTG_RR!$A:$N,8+COLUMN()-COLUMN($X$8),0),"")</f>
        <v/>
      </c>
      <c r="AC143" s="62" t="str">
        <f>IFERROR(VLOOKUP($W143,NTG_RR!$A:$N,8+COLUMN()-COLUMN($X$8),0),"")</f>
        <v/>
      </c>
      <c r="AD143" s="62" t="str">
        <f>IFERROR(VLOOKUP($W143,NTG_RR!$A:$N,8+COLUMN()-COLUMN($X$8),0),"")</f>
        <v/>
      </c>
      <c r="AF143" s="62" t="str">
        <f>IFERROR(VLOOKUP($W143,NTG_RR!$A:$P,8+COLUMN()-COLUMN($X$8),0),"")</f>
        <v/>
      </c>
    </row>
    <row r="144" spans="17:32" x14ac:dyDescent="0.25">
      <c r="Q144" s="34"/>
      <c r="R144" s="34"/>
      <c r="S144" s="34"/>
      <c r="T144" s="34"/>
      <c r="U144" s="34"/>
      <c r="X144" s="62" t="str">
        <f>IFERROR(VLOOKUP($W144,NTG_RR!$A:$N,8+COLUMN()-COLUMN($X$8),0),"")</f>
        <v/>
      </c>
      <c r="Y144" s="62" t="str">
        <f>IFERROR(VLOOKUP($W144,NTG_RR!$A:$N,8+COLUMN()-COLUMN($X$8),0),"")</f>
        <v/>
      </c>
      <c r="Z144" s="62" t="str">
        <f>IFERROR(VLOOKUP($W144,NTG_RR!$A:$N,8+COLUMN()-COLUMN($X$8),0),"")</f>
        <v/>
      </c>
      <c r="AA144" s="62" t="str">
        <f>IFERROR(VLOOKUP($W144,NTG_RR!$A:$N,8+COLUMN()-COLUMN($X$8),0),"")</f>
        <v/>
      </c>
      <c r="AB144" s="62" t="str">
        <f>IFERROR(VLOOKUP($W144,NTG_RR!$A:$N,8+COLUMN()-COLUMN($X$8),0),"")</f>
        <v/>
      </c>
      <c r="AC144" s="62" t="str">
        <f>IFERROR(VLOOKUP($W144,NTG_RR!$A:$N,8+COLUMN()-COLUMN($X$8),0),"")</f>
        <v/>
      </c>
      <c r="AD144" s="62" t="str">
        <f>IFERROR(VLOOKUP($W144,NTG_RR!$A:$N,8+COLUMN()-COLUMN($X$8),0),"")</f>
        <v/>
      </c>
      <c r="AF144" s="62" t="str">
        <f>IFERROR(VLOOKUP($W144,NTG_RR!$A:$P,8+COLUMN()-COLUMN($X$8),0),"")</f>
        <v/>
      </c>
    </row>
    <row r="145" spans="17:32" x14ac:dyDescent="0.25">
      <c r="Q145" s="34"/>
      <c r="R145" s="34"/>
      <c r="S145" s="34"/>
      <c r="T145" s="34"/>
      <c r="U145" s="34"/>
      <c r="X145" s="62" t="str">
        <f>IFERROR(VLOOKUP($W145,NTG_RR!$A:$N,8+COLUMN()-COLUMN($X$8),0),"")</f>
        <v/>
      </c>
      <c r="Y145" s="62" t="str">
        <f>IFERROR(VLOOKUP($W145,NTG_RR!$A:$N,8+COLUMN()-COLUMN($X$8),0),"")</f>
        <v/>
      </c>
      <c r="Z145" s="62" t="str">
        <f>IFERROR(VLOOKUP($W145,NTG_RR!$A:$N,8+COLUMN()-COLUMN($X$8),0),"")</f>
        <v/>
      </c>
      <c r="AA145" s="62" t="str">
        <f>IFERROR(VLOOKUP($W145,NTG_RR!$A:$N,8+COLUMN()-COLUMN($X$8),0),"")</f>
        <v/>
      </c>
      <c r="AB145" s="62" t="str">
        <f>IFERROR(VLOOKUP($W145,NTG_RR!$A:$N,8+COLUMN()-COLUMN($X$8),0),"")</f>
        <v/>
      </c>
      <c r="AC145" s="62" t="str">
        <f>IFERROR(VLOOKUP($W145,NTG_RR!$A:$N,8+COLUMN()-COLUMN($X$8),0),"")</f>
        <v/>
      </c>
      <c r="AD145" s="62" t="str">
        <f>IFERROR(VLOOKUP($W145,NTG_RR!$A:$N,8+COLUMN()-COLUMN($X$8),0),"")</f>
        <v/>
      </c>
      <c r="AF145" s="62" t="str">
        <f>IFERROR(VLOOKUP($W145,NTG_RR!$A:$P,8+COLUMN()-COLUMN($X$8),0),"")</f>
        <v/>
      </c>
    </row>
    <row r="146" spans="17:32" x14ac:dyDescent="0.25">
      <c r="Q146" s="34"/>
      <c r="R146" s="34"/>
      <c r="S146" s="34"/>
      <c r="T146" s="34"/>
      <c r="U146" s="34"/>
      <c r="X146" s="62" t="str">
        <f>IFERROR(VLOOKUP($W146,NTG_RR!$A:$N,8+COLUMN()-COLUMN($X$8),0),"")</f>
        <v/>
      </c>
      <c r="Y146" s="62" t="str">
        <f>IFERROR(VLOOKUP($W146,NTG_RR!$A:$N,8+COLUMN()-COLUMN($X$8),0),"")</f>
        <v/>
      </c>
      <c r="Z146" s="62" t="str">
        <f>IFERROR(VLOOKUP($W146,NTG_RR!$A:$N,8+COLUMN()-COLUMN($X$8),0),"")</f>
        <v/>
      </c>
      <c r="AA146" s="62" t="str">
        <f>IFERROR(VLOOKUP($W146,NTG_RR!$A:$N,8+COLUMN()-COLUMN($X$8),0),"")</f>
        <v/>
      </c>
      <c r="AB146" s="62" t="str">
        <f>IFERROR(VLOOKUP($W146,NTG_RR!$A:$N,8+COLUMN()-COLUMN($X$8),0),"")</f>
        <v/>
      </c>
      <c r="AC146" s="62" t="str">
        <f>IFERROR(VLOOKUP($W146,NTG_RR!$A:$N,8+COLUMN()-COLUMN($X$8),0),"")</f>
        <v/>
      </c>
      <c r="AD146" s="62" t="str">
        <f>IFERROR(VLOOKUP($W146,NTG_RR!$A:$N,8+COLUMN()-COLUMN($X$8),0),"")</f>
        <v/>
      </c>
      <c r="AF146" s="62" t="str">
        <f>IFERROR(VLOOKUP($W146,NTG_RR!$A:$P,8+COLUMN()-COLUMN($X$8),0),"")</f>
        <v/>
      </c>
    </row>
    <row r="147" spans="17:32" x14ac:dyDescent="0.25">
      <c r="Q147" s="34"/>
      <c r="R147" s="34"/>
      <c r="S147" s="34"/>
      <c r="T147" s="34"/>
      <c r="U147" s="34"/>
      <c r="X147" s="62" t="str">
        <f>IFERROR(VLOOKUP($W147,NTG_RR!$A:$N,8+COLUMN()-COLUMN($X$8),0),"")</f>
        <v/>
      </c>
      <c r="Y147" s="62" t="str">
        <f>IFERROR(VLOOKUP($W147,NTG_RR!$A:$N,8+COLUMN()-COLUMN($X$8),0),"")</f>
        <v/>
      </c>
      <c r="Z147" s="62" t="str">
        <f>IFERROR(VLOOKUP($W147,NTG_RR!$A:$N,8+COLUMN()-COLUMN($X$8),0),"")</f>
        <v/>
      </c>
      <c r="AA147" s="62" t="str">
        <f>IFERROR(VLOOKUP($W147,NTG_RR!$A:$N,8+COLUMN()-COLUMN($X$8),0),"")</f>
        <v/>
      </c>
      <c r="AB147" s="62" t="str">
        <f>IFERROR(VLOOKUP($W147,NTG_RR!$A:$N,8+COLUMN()-COLUMN($X$8),0),"")</f>
        <v/>
      </c>
      <c r="AC147" s="62" t="str">
        <f>IFERROR(VLOOKUP($W147,NTG_RR!$A:$N,8+COLUMN()-COLUMN($X$8),0),"")</f>
        <v/>
      </c>
      <c r="AD147" s="62" t="str">
        <f>IFERROR(VLOOKUP($W147,NTG_RR!$A:$N,8+COLUMN()-COLUMN($X$8),0),"")</f>
        <v/>
      </c>
      <c r="AF147" s="62" t="str">
        <f>IFERROR(VLOOKUP($W147,NTG_RR!$A:$P,8+COLUMN()-COLUMN($X$8),0),"")</f>
        <v/>
      </c>
    </row>
    <row r="148" spans="17:32" x14ac:dyDescent="0.25">
      <c r="Q148" s="34"/>
      <c r="R148" s="34"/>
      <c r="S148" s="34"/>
      <c r="T148" s="34"/>
      <c r="U148" s="34"/>
      <c r="X148" s="62" t="str">
        <f>IFERROR(VLOOKUP($W148,NTG_RR!$A:$N,8+COLUMN()-COLUMN($X$8),0),"")</f>
        <v/>
      </c>
      <c r="Y148" s="62" t="str">
        <f>IFERROR(VLOOKUP($W148,NTG_RR!$A:$N,8+COLUMN()-COLUMN($X$8),0),"")</f>
        <v/>
      </c>
      <c r="Z148" s="62" t="str">
        <f>IFERROR(VLOOKUP($W148,NTG_RR!$A:$N,8+COLUMN()-COLUMN($X$8),0),"")</f>
        <v/>
      </c>
      <c r="AA148" s="62" t="str">
        <f>IFERROR(VLOOKUP($W148,NTG_RR!$A:$N,8+COLUMN()-COLUMN($X$8),0),"")</f>
        <v/>
      </c>
      <c r="AB148" s="62" t="str">
        <f>IFERROR(VLOOKUP($W148,NTG_RR!$A:$N,8+COLUMN()-COLUMN($X$8),0),"")</f>
        <v/>
      </c>
      <c r="AC148" s="62" t="str">
        <f>IFERROR(VLOOKUP($W148,NTG_RR!$A:$N,8+COLUMN()-COLUMN($X$8),0),"")</f>
        <v/>
      </c>
      <c r="AD148" s="62" t="str">
        <f>IFERROR(VLOOKUP($W148,NTG_RR!$A:$N,8+COLUMN()-COLUMN($X$8),0),"")</f>
        <v/>
      </c>
      <c r="AF148" s="62" t="str">
        <f>IFERROR(VLOOKUP($W148,NTG_RR!$A:$P,8+COLUMN()-COLUMN($X$8),0),"")</f>
        <v/>
      </c>
    </row>
    <row r="149" spans="17:32" x14ac:dyDescent="0.25">
      <c r="Q149" s="34"/>
      <c r="R149" s="34"/>
      <c r="S149" s="34"/>
      <c r="T149" s="34"/>
      <c r="U149" s="34"/>
      <c r="X149" s="62" t="str">
        <f>IFERROR(VLOOKUP($W149,NTG_RR!$A:$N,8+COLUMN()-COLUMN($X$8),0),"")</f>
        <v/>
      </c>
      <c r="Y149" s="62" t="str">
        <f>IFERROR(VLOOKUP($W149,NTG_RR!$A:$N,8+COLUMN()-COLUMN($X$8),0),"")</f>
        <v/>
      </c>
      <c r="Z149" s="62" t="str">
        <f>IFERROR(VLOOKUP($W149,NTG_RR!$A:$N,8+COLUMN()-COLUMN($X$8),0),"")</f>
        <v/>
      </c>
      <c r="AA149" s="62" t="str">
        <f>IFERROR(VLOOKUP($W149,NTG_RR!$A:$N,8+COLUMN()-COLUMN($X$8),0),"")</f>
        <v/>
      </c>
      <c r="AB149" s="62" t="str">
        <f>IFERROR(VLOOKUP($W149,NTG_RR!$A:$N,8+COLUMN()-COLUMN($X$8),0),"")</f>
        <v/>
      </c>
      <c r="AC149" s="62" t="str">
        <f>IFERROR(VLOOKUP($W149,NTG_RR!$A:$N,8+COLUMN()-COLUMN($X$8),0),"")</f>
        <v/>
      </c>
      <c r="AD149" s="62" t="str">
        <f>IFERROR(VLOOKUP($W149,NTG_RR!$A:$N,8+COLUMN()-COLUMN($X$8),0),"")</f>
        <v/>
      </c>
      <c r="AF149" s="62" t="str">
        <f>IFERROR(VLOOKUP($W149,NTG_RR!$A:$P,8+COLUMN()-COLUMN($X$8),0),"")</f>
        <v/>
      </c>
    </row>
    <row r="150" spans="17:32" x14ac:dyDescent="0.25">
      <c r="Q150" s="34"/>
      <c r="R150" s="34"/>
      <c r="S150" s="34"/>
      <c r="T150" s="34"/>
      <c r="U150" s="34"/>
      <c r="X150" s="62" t="str">
        <f>IFERROR(VLOOKUP($W150,NTG_RR!$A:$N,8+COLUMN()-COLUMN($X$8),0),"")</f>
        <v/>
      </c>
      <c r="Y150" s="62" t="str">
        <f>IFERROR(VLOOKUP($W150,NTG_RR!$A:$N,8+COLUMN()-COLUMN($X$8),0),"")</f>
        <v/>
      </c>
      <c r="Z150" s="62" t="str">
        <f>IFERROR(VLOOKUP($W150,NTG_RR!$A:$N,8+COLUMN()-COLUMN($X$8),0),"")</f>
        <v/>
      </c>
      <c r="AA150" s="62" t="str">
        <f>IFERROR(VLOOKUP($W150,NTG_RR!$A:$N,8+COLUMN()-COLUMN($X$8),0),"")</f>
        <v/>
      </c>
      <c r="AB150" s="62" t="str">
        <f>IFERROR(VLOOKUP($W150,NTG_RR!$A:$N,8+COLUMN()-COLUMN($X$8),0),"")</f>
        <v/>
      </c>
      <c r="AC150" s="62" t="str">
        <f>IFERROR(VLOOKUP($W150,NTG_RR!$A:$N,8+COLUMN()-COLUMN($X$8),0),"")</f>
        <v/>
      </c>
      <c r="AD150" s="62" t="str">
        <f>IFERROR(VLOOKUP($W150,NTG_RR!$A:$N,8+COLUMN()-COLUMN($X$8),0),"")</f>
        <v/>
      </c>
      <c r="AF150" s="62" t="str">
        <f>IFERROR(VLOOKUP($W150,NTG_RR!$A:$P,8+COLUMN()-COLUMN($X$8),0),"")</f>
        <v/>
      </c>
    </row>
    <row r="151" spans="17:32" x14ac:dyDescent="0.25">
      <c r="Q151" s="34"/>
      <c r="R151" s="34"/>
      <c r="S151" s="34"/>
      <c r="T151" s="34"/>
      <c r="U151" s="34"/>
      <c r="X151" s="62" t="str">
        <f>IFERROR(VLOOKUP($W151,NTG_RR!$A:$N,8+COLUMN()-COLUMN($X$8),0),"")</f>
        <v/>
      </c>
      <c r="Y151" s="62" t="str">
        <f>IFERROR(VLOOKUP($W151,NTG_RR!$A:$N,8+COLUMN()-COLUMN($X$8),0),"")</f>
        <v/>
      </c>
      <c r="Z151" s="62" t="str">
        <f>IFERROR(VLOOKUP($W151,NTG_RR!$A:$N,8+COLUMN()-COLUMN($X$8),0),"")</f>
        <v/>
      </c>
      <c r="AA151" s="62" t="str">
        <f>IFERROR(VLOOKUP($W151,NTG_RR!$A:$N,8+COLUMN()-COLUMN($X$8),0),"")</f>
        <v/>
      </c>
      <c r="AB151" s="62" t="str">
        <f>IFERROR(VLOOKUP($W151,NTG_RR!$A:$N,8+COLUMN()-COLUMN($X$8),0),"")</f>
        <v/>
      </c>
      <c r="AC151" s="62" t="str">
        <f>IFERROR(VLOOKUP($W151,NTG_RR!$A:$N,8+COLUMN()-COLUMN($X$8),0),"")</f>
        <v/>
      </c>
      <c r="AD151" s="62" t="str">
        <f>IFERROR(VLOOKUP($W151,NTG_RR!$A:$N,8+COLUMN()-COLUMN($X$8),0),"")</f>
        <v/>
      </c>
      <c r="AF151" s="62" t="str">
        <f>IFERROR(VLOOKUP($W151,NTG_RR!$A:$P,8+COLUMN()-COLUMN($X$8),0),"")</f>
        <v/>
      </c>
    </row>
    <row r="152" spans="17:32" x14ac:dyDescent="0.25">
      <c r="Q152" s="34"/>
      <c r="R152" s="34"/>
      <c r="S152" s="34"/>
      <c r="T152" s="34"/>
      <c r="U152" s="34"/>
      <c r="X152" s="62" t="str">
        <f>IFERROR(VLOOKUP($W152,NTG_RR!$A:$N,8+COLUMN()-COLUMN($X$8),0),"")</f>
        <v/>
      </c>
      <c r="Y152" s="62" t="str">
        <f>IFERROR(VLOOKUP($W152,NTG_RR!$A:$N,8+COLUMN()-COLUMN($X$8),0),"")</f>
        <v/>
      </c>
      <c r="Z152" s="62" t="str">
        <f>IFERROR(VLOOKUP($W152,NTG_RR!$A:$N,8+COLUMN()-COLUMN($X$8),0),"")</f>
        <v/>
      </c>
      <c r="AA152" s="62" t="str">
        <f>IFERROR(VLOOKUP($W152,NTG_RR!$A:$N,8+COLUMN()-COLUMN($X$8),0),"")</f>
        <v/>
      </c>
      <c r="AB152" s="62" t="str">
        <f>IFERROR(VLOOKUP($W152,NTG_RR!$A:$N,8+COLUMN()-COLUMN($X$8),0),"")</f>
        <v/>
      </c>
      <c r="AC152" s="62" t="str">
        <f>IFERROR(VLOOKUP($W152,NTG_RR!$A:$N,8+COLUMN()-COLUMN($X$8),0),"")</f>
        <v/>
      </c>
      <c r="AD152" s="62" t="str">
        <f>IFERROR(VLOOKUP($W152,NTG_RR!$A:$N,8+COLUMN()-COLUMN($X$8),0),"")</f>
        <v/>
      </c>
      <c r="AF152" s="62" t="str">
        <f>IFERROR(VLOOKUP($W152,NTG_RR!$A:$P,8+COLUMN()-COLUMN($X$8),0),"")</f>
        <v/>
      </c>
    </row>
    <row r="153" spans="17:32" x14ac:dyDescent="0.25">
      <c r="Q153" s="34"/>
      <c r="R153" s="34"/>
      <c r="S153" s="34"/>
      <c r="T153" s="34"/>
      <c r="U153" s="34"/>
      <c r="X153" s="62" t="str">
        <f>IFERROR(VLOOKUP($W153,NTG_RR!$A:$N,8+COLUMN()-COLUMN($X$8),0),"")</f>
        <v/>
      </c>
      <c r="Y153" s="62" t="str">
        <f>IFERROR(VLOOKUP($W153,NTG_RR!$A:$N,8+COLUMN()-COLUMN($X$8),0),"")</f>
        <v/>
      </c>
      <c r="Z153" s="62" t="str">
        <f>IFERROR(VLOOKUP($W153,NTG_RR!$A:$N,8+COLUMN()-COLUMN($X$8),0),"")</f>
        <v/>
      </c>
      <c r="AA153" s="62" t="str">
        <f>IFERROR(VLOOKUP($W153,NTG_RR!$A:$N,8+COLUMN()-COLUMN($X$8),0),"")</f>
        <v/>
      </c>
      <c r="AB153" s="62" t="str">
        <f>IFERROR(VLOOKUP($W153,NTG_RR!$A:$N,8+COLUMN()-COLUMN($X$8),0),"")</f>
        <v/>
      </c>
      <c r="AC153" s="62" t="str">
        <f>IFERROR(VLOOKUP($W153,NTG_RR!$A:$N,8+COLUMN()-COLUMN($X$8),0),"")</f>
        <v/>
      </c>
      <c r="AD153" s="62" t="str">
        <f>IFERROR(VLOOKUP($W153,NTG_RR!$A:$N,8+COLUMN()-COLUMN($X$8),0),"")</f>
        <v/>
      </c>
      <c r="AF153" s="62" t="str">
        <f>IFERROR(VLOOKUP($W153,NTG_RR!$A:$P,8+COLUMN()-COLUMN($X$8),0),"")</f>
        <v/>
      </c>
    </row>
    <row r="154" spans="17:32" x14ac:dyDescent="0.25">
      <c r="Q154" s="34"/>
      <c r="R154" s="34"/>
      <c r="S154" s="34"/>
      <c r="T154" s="34"/>
      <c r="U154" s="34"/>
      <c r="X154" s="62" t="str">
        <f>IFERROR(VLOOKUP($W154,NTG_RR!$A:$N,8+COLUMN()-COLUMN($X$8),0),"")</f>
        <v/>
      </c>
      <c r="Y154" s="62" t="str">
        <f>IFERROR(VLOOKUP($W154,NTG_RR!$A:$N,8+COLUMN()-COLUMN($X$8),0),"")</f>
        <v/>
      </c>
      <c r="Z154" s="62" t="str">
        <f>IFERROR(VLOOKUP($W154,NTG_RR!$A:$N,8+COLUMN()-COLUMN($X$8),0),"")</f>
        <v/>
      </c>
      <c r="AA154" s="62" t="str">
        <f>IFERROR(VLOOKUP($W154,NTG_RR!$A:$N,8+COLUMN()-COLUMN($X$8),0),"")</f>
        <v/>
      </c>
      <c r="AB154" s="62" t="str">
        <f>IFERROR(VLOOKUP($W154,NTG_RR!$A:$N,8+COLUMN()-COLUMN($X$8),0),"")</f>
        <v/>
      </c>
      <c r="AC154" s="62" t="str">
        <f>IFERROR(VLOOKUP($W154,NTG_RR!$A:$N,8+COLUMN()-COLUMN($X$8),0),"")</f>
        <v/>
      </c>
      <c r="AD154" s="62" t="str">
        <f>IFERROR(VLOOKUP($W154,NTG_RR!$A:$N,8+COLUMN()-COLUMN($X$8),0),"")</f>
        <v/>
      </c>
      <c r="AF154" s="62" t="str">
        <f>IFERROR(VLOOKUP($W154,NTG_RR!$A:$P,8+COLUMN()-COLUMN($X$8),0),"")</f>
        <v/>
      </c>
    </row>
    <row r="155" spans="17:32" x14ac:dyDescent="0.25">
      <c r="Q155" s="34"/>
      <c r="R155" s="34"/>
      <c r="S155" s="34"/>
      <c r="T155" s="34"/>
      <c r="U155" s="34"/>
      <c r="X155" s="62" t="str">
        <f>IFERROR(VLOOKUP($W155,NTG_RR!$A:$N,8+COLUMN()-COLUMN($X$8),0),"")</f>
        <v/>
      </c>
      <c r="Y155" s="62" t="str">
        <f>IFERROR(VLOOKUP($W155,NTG_RR!$A:$N,8+COLUMN()-COLUMN($X$8),0),"")</f>
        <v/>
      </c>
      <c r="Z155" s="62" t="str">
        <f>IFERROR(VLOOKUP($W155,NTG_RR!$A:$N,8+COLUMN()-COLUMN($X$8),0),"")</f>
        <v/>
      </c>
      <c r="AA155" s="62" t="str">
        <f>IFERROR(VLOOKUP($W155,NTG_RR!$A:$N,8+COLUMN()-COLUMN($X$8),0),"")</f>
        <v/>
      </c>
      <c r="AB155" s="62" t="str">
        <f>IFERROR(VLOOKUP($W155,NTG_RR!$A:$N,8+COLUMN()-COLUMN($X$8),0),"")</f>
        <v/>
      </c>
      <c r="AC155" s="62" t="str">
        <f>IFERROR(VLOOKUP($W155,NTG_RR!$A:$N,8+COLUMN()-COLUMN($X$8),0),"")</f>
        <v/>
      </c>
      <c r="AD155" s="62" t="str">
        <f>IFERROR(VLOOKUP($W155,NTG_RR!$A:$N,8+COLUMN()-COLUMN($X$8),0),"")</f>
        <v/>
      </c>
      <c r="AF155" s="62" t="str">
        <f>IFERROR(VLOOKUP($W155,NTG_RR!$A:$P,8+COLUMN()-COLUMN($X$8),0),"")</f>
        <v/>
      </c>
    </row>
    <row r="156" spans="17:32" x14ac:dyDescent="0.25">
      <c r="Q156" s="34"/>
      <c r="R156" s="34"/>
      <c r="S156" s="34"/>
      <c r="T156" s="34"/>
      <c r="U156" s="34"/>
      <c r="X156" s="62" t="str">
        <f>IFERROR(VLOOKUP($W156,NTG_RR!$A:$N,8+COLUMN()-COLUMN($X$8),0),"")</f>
        <v/>
      </c>
      <c r="Y156" s="62" t="str">
        <f>IFERROR(VLOOKUP($W156,NTG_RR!$A:$N,8+COLUMN()-COLUMN($X$8),0),"")</f>
        <v/>
      </c>
      <c r="Z156" s="62" t="str">
        <f>IFERROR(VLOOKUP($W156,NTG_RR!$A:$N,8+COLUMN()-COLUMN($X$8),0),"")</f>
        <v/>
      </c>
      <c r="AA156" s="62" t="str">
        <f>IFERROR(VLOOKUP($W156,NTG_RR!$A:$N,8+COLUMN()-COLUMN($X$8),0),"")</f>
        <v/>
      </c>
      <c r="AB156" s="62" t="str">
        <f>IFERROR(VLOOKUP($W156,NTG_RR!$A:$N,8+COLUMN()-COLUMN($X$8),0),"")</f>
        <v/>
      </c>
      <c r="AC156" s="62" t="str">
        <f>IFERROR(VLOOKUP($W156,NTG_RR!$A:$N,8+COLUMN()-COLUMN($X$8),0),"")</f>
        <v/>
      </c>
      <c r="AD156" s="62" t="str">
        <f>IFERROR(VLOOKUP($W156,NTG_RR!$A:$N,8+COLUMN()-COLUMN($X$8),0),"")</f>
        <v/>
      </c>
      <c r="AF156" s="62" t="str">
        <f>IFERROR(VLOOKUP($W156,NTG_RR!$A:$P,8+COLUMN()-COLUMN($X$8),0),"")</f>
        <v/>
      </c>
    </row>
    <row r="157" spans="17:32" x14ac:dyDescent="0.25">
      <c r="Q157" s="34"/>
      <c r="R157" s="34"/>
      <c r="S157" s="34"/>
      <c r="T157" s="34"/>
      <c r="U157" s="34"/>
      <c r="X157" s="62" t="str">
        <f>IFERROR(VLOOKUP($W157,NTG_RR!$A:$N,8+COLUMN()-COLUMN($X$8),0),"")</f>
        <v/>
      </c>
      <c r="Y157" s="62" t="str">
        <f>IFERROR(VLOOKUP($W157,NTG_RR!$A:$N,8+COLUMN()-COLUMN($X$8),0),"")</f>
        <v/>
      </c>
      <c r="Z157" s="62" t="str">
        <f>IFERROR(VLOOKUP($W157,NTG_RR!$A:$N,8+COLUMN()-COLUMN($X$8),0),"")</f>
        <v/>
      </c>
      <c r="AA157" s="62" t="str">
        <f>IFERROR(VLOOKUP($W157,NTG_RR!$A:$N,8+COLUMN()-COLUMN($X$8),0),"")</f>
        <v/>
      </c>
      <c r="AB157" s="62" t="str">
        <f>IFERROR(VLOOKUP($W157,NTG_RR!$A:$N,8+COLUMN()-COLUMN($X$8),0),"")</f>
        <v/>
      </c>
      <c r="AC157" s="62" t="str">
        <f>IFERROR(VLOOKUP($W157,NTG_RR!$A:$N,8+COLUMN()-COLUMN($X$8),0),"")</f>
        <v/>
      </c>
      <c r="AD157" s="62" t="str">
        <f>IFERROR(VLOOKUP($W157,NTG_RR!$A:$N,8+COLUMN()-COLUMN($X$8),0),"")</f>
        <v/>
      </c>
      <c r="AF157" s="62" t="str">
        <f>IFERROR(VLOOKUP($W157,NTG_RR!$A:$P,8+COLUMN()-COLUMN($X$8),0),"")</f>
        <v/>
      </c>
    </row>
    <row r="158" spans="17:32" x14ac:dyDescent="0.25">
      <c r="Q158" s="34"/>
      <c r="R158" s="34"/>
      <c r="S158" s="34"/>
      <c r="T158" s="34"/>
      <c r="U158" s="34"/>
      <c r="X158" s="62" t="str">
        <f>IFERROR(VLOOKUP($W158,NTG_RR!$A:$N,8+COLUMN()-COLUMN($X$8),0),"")</f>
        <v/>
      </c>
      <c r="Y158" s="62" t="str">
        <f>IFERROR(VLOOKUP($W158,NTG_RR!$A:$N,8+COLUMN()-COLUMN($X$8),0),"")</f>
        <v/>
      </c>
      <c r="Z158" s="62" t="str">
        <f>IFERROR(VLOOKUP($W158,NTG_RR!$A:$N,8+COLUMN()-COLUMN($X$8),0),"")</f>
        <v/>
      </c>
      <c r="AA158" s="62" t="str">
        <f>IFERROR(VLOOKUP($W158,NTG_RR!$A:$N,8+COLUMN()-COLUMN($X$8),0),"")</f>
        <v/>
      </c>
      <c r="AB158" s="62" t="str">
        <f>IFERROR(VLOOKUP($W158,NTG_RR!$A:$N,8+COLUMN()-COLUMN($X$8),0),"")</f>
        <v/>
      </c>
      <c r="AC158" s="62" t="str">
        <f>IFERROR(VLOOKUP($W158,NTG_RR!$A:$N,8+COLUMN()-COLUMN($X$8),0),"")</f>
        <v/>
      </c>
      <c r="AD158" s="62" t="str">
        <f>IFERROR(VLOOKUP($W158,NTG_RR!$A:$N,8+COLUMN()-COLUMN($X$8),0),"")</f>
        <v/>
      </c>
      <c r="AF158" s="62" t="str">
        <f>IFERROR(VLOOKUP($W158,NTG_RR!$A:$P,8+COLUMN()-COLUMN($X$8),0),"")</f>
        <v/>
      </c>
    </row>
    <row r="159" spans="17:32" x14ac:dyDescent="0.25">
      <c r="Q159" s="34"/>
      <c r="R159" s="34"/>
      <c r="S159" s="34"/>
      <c r="T159" s="34"/>
      <c r="U159" s="34"/>
      <c r="X159" s="62" t="str">
        <f>IFERROR(VLOOKUP($W159,NTG_RR!$A:$N,8+COLUMN()-COLUMN($X$8),0),"")</f>
        <v/>
      </c>
      <c r="Y159" s="62" t="str">
        <f>IFERROR(VLOOKUP($W159,NTG_RR!$A:$N,8+COLUMN()-COLUMN($X$8),0),"")</f>
        <v/>
      </c>
      <c r="Z159" s="62" t="str">
        <f>IFERROR(VLOOKUP($W159,NTG_RR!$A:$N,8+COLUMN()-COLUMN($X$8),0),"")</f>
        <v/>
      </c>
      <c r="AA159" s="62" t="str">
        <f>IFERROR(VLOOKUP($W159,NTG_RR!$A:$N,8+COLUMN()-COLUMN($X$8),0),"")</f>
        <v/>
      </c>
      <c r="AB159" s="62" t="str">
        <f>IFERROR(VLOOKUP($W159,NTG_RR!$A:$N,8+COLUMN()-COLUMN($X$8),0),"")</f>
        <v/>
      </c>
      <c r="AC159" s="62" t="str">
        <f>IFERROR(VLOOKUP($W159,NTG_RR!$A:$N,8+COLUMN()-COLUMN($X$8),0),"")</f>
        <v/>
      </c>
      <c r="AD159" s="62" t="str">
        <f>IFERROR(VLOOKUP($W159,NTG_RR!$A:$N,8+COLUMN()-COLUMN($X$8),0),"")</f>
        <v/>
      </c>
      <c r="AF159" s="62" t="str">
        <f>IFERROR(VLOOKUP($W159,NTG_RR!$A:$P,8+COLUMN()-COLUMN($X$8),0),"")</f>
        <v/>
      </c>
    </row>
    <row r="160" spans="17:32" x14ac:dyDescent="0.25">
      <c r="Q160" s="34"/>
      <c r="R160" s="34"/>
      <c r="S160" s="34"/>
      <c r="T160" s="34"/>
      <c r="U160" s="34"/>
      <c r="X160" s="62" t="str">
        <f>IFERROR(VLOOKUP($W160,NTG_RR!$A:$N,8+COLUMN()-COLUMN($X$8),0),"")</f>
        <v/>
      </c>
      <c r="Y160" s="62" t="str">
        <f>IFERROR(VLOOKUP($W160,NTG_RR!$A:$N,8+COLUMN()-COLUMN($X$8),0),"")</f>
        <v/>
      </c>
      <c r="Z160" s="62" t="str">
        <f>IFERROR(VLOOKUP($W160,NTG_RR!$A:$N,8+COLUMN()-COLUMN($X$8),0),"")</f>
        <v/>
      </c>
      <c r="AA160" s="62" t="str">
        <f>IFERROR(VLOOKUP($W160,NTG_RR!$A:$N,8+COLUMN()-COLUMN($X$8),0),"")</f>
        <v/>
      </c>
      <c r="AB160" s="62" t="str">
        <f>IFERROR(VLOOKUP($W160,NTG_RR!$A:$N,8+COLUMN()-COLUMN($X$8),0),"")</f>
        <v/>
      </c>
      <c r="AC160" s="62" t="str">
        <f>IFERROR(VLOOKUP($W160,NTG_RR!$A:$N,8+COLUMN()-COLUMN($X$8),0),"")</f>
        <v/>
      </c>
      <c r="AD160" s="62" t="str">
        <f>IFERROR(VLOOKUP($W160,NTG_RR!$A:$N,8+COLUMN()-COLUMN($X$8),0),"")</f>
        <v/>
      </c>
      <c r="AF160" s="62" t="str">
        <f>IFERROR(VLOOKUP($W160,NTG_RR!$A:$P,8+COLUMN()-COLUMN($X$8),0),"")</f>
        <v/>
      </c>
    </row>
    <row r="161" spans="17:32" x14ac:dyDescent="0.25">
      <c r="Q161" s="34"/>
      <c r="R161" s="34"/>
      <c r="S161" s="34"/>
      <c r="T161" s="34"/>
      <c r="U161" s="34"/>
      <c r="X161" s="62" t="str">
        <f>IFERROR(VLOOKUP($W161,NTG_RR!$A:$N,8+COLUMN()-COLUMN($X$8),0),"")</f>
        <v/>
      </c>
      <c r="Y161" s="62" t="str">
        <f>IFERROR(VLOOKUP($W161,NTG_RR!$A:$N,8+COLUMN()-COLUMN($X$8),0),"")</f>
        <v/>
      </c>
      <c r="Z161" s="62" t="str">
        <f>IFERROR(VLOOKUP($W161,NTG_RR!$A:$N,8+COLUMN()-COLUMN($X$8),0),"")</f>
        <v/>
      </c>
      <c r="AA161" s="62" t="str">
        <f>IFERROR(VLOOKUP($W161,NTG_RR!$A:$N,8+COLUMN()-COLUMN($X$8),0),"")</f>
        <v/>
      </c>
      <c r="AB161" s="62" t="str">
        <f>IFERROR(VLOOKUP($W161,NTG_RR!$A:$N,8+COLUMN()-COLUMN($X$8),0),"")</f>
        <v/>
      </c>
      <c r="AC161" s="62" t="str">
        <f>IFERROR(VLOOKUP($W161,NTG_RR!$A:$N,8+COLUMN()-COLUMN($X$8),0),"")</f>
        <v/>
      </c>
      <c r="AD161" s="62" t="str">
        <f>IFERROR(VLOOKUP($W161,NTG_RR!$A:$N,8+COLUMN()-COLUMN($X$8),0),"")</f>
        <v/>
      </c>
      <c r="AF161" s="62" t="str">
        <f>IFERROR(VLOOKUP($W161,NTG_RR!$A:$P,8+COLUMN()-COLUMN($X$8),0),"")</f>
        <v/>
      </c>
    </row>
    <row r="162" spans="17:32" x14ac:dyDescent="0.25">
      <c r="Q162" s="34"/>
      <c r="R162" s="34"/>
      <c r="S162" s="34"/>
      <c r="T162" s="34"/>
      <c r="U162" s="34"/>
      <c r="X162" s="62" t="str">
        <f>IFERROR(VLOOKUP($W162,NTG_RR!$A:$N,8+COLUMN()-COLUMN($X$8),0),"")</f>
        <v/>
      </c>
      <c r="Y162" s="62" t="str">
        <f>IFERROR(VLOOKUP($W162,NTG_RR!$A:$N,8+COLUMN()-COLUMN($X$8),0),"")</f>
        <v/>
      </c>
      <c r="Z162" s="62" t="str">
        <f>IFERROR(VLOOKUP($W162,NTG_RR!$A:$N,8+COLUMN()-COLUMN($X$8),0),"")</f>
        <v/>
      </c>
      <c r="AA162" s="62" t="str">
        <f>IFERROR(VLOOKUP($W162,NTG_RR!$A:$N,8+COLUMN()-COLUMN($X$8),0),"")</f>
        <v/>
      </c>
      <c r="AB162" s="62" t="str">
        <f>IFERROR(VLOOKUP($W162,NTG_RR!$A:$N,8+COLUMN()-COLUMN($X$8),0),"")</f>
        <v/>
      </c>
      <c r="AC162" s="62" t="str">
        <f>IFERROR(VLOOKUP($W162,NTG_RR!$A:$N,8+COLUMN()-COLUMN($X$8),0),"")</f>
        <v/>
      </c>
      <c r="AD162" s="62" t="str">
        <f>IFERROR(VLOOKUP($W162,NTG_RR!$A:$N,8+COLUMN()-COLUMN($X$8),0),"")</f>
        <v/>
      </c>
      <c r="AF162" s="62" t="str">
        <f>IFERROR(VLOOKUP($W162,NTG_RR!$A:$P,8+COLUMN()-COLUMN($X$8),0),"")</f>
        <v/>
      </c>
    </row>
    <row r="163" spans="17:32" x14ac:dyDescent="0.25">
      <c r="Q163" s="34"/>
      <c r="R163" s="34"/>
      <c r="S163" s="34"/>
      <c r="T163" s="34"/>
      <c r="U163" s="34"/>
      <c r="X163" s="62" t="str">
        <f>IFERROR(VLOOKUP($W163,NTG_RR!$A:$N,8+COLUMN()-COLUMN($X$8),0),"")</f>
        <v/>
      </c>
      <c r="Y163" s="62" t="str">
        <f>IFERROR(VLOOKUP($W163,NTG_RR!$A:$N,8+COLUMN()-COLUMN($X$8),0),"")</f>
        <v/>
      </c>
      <c r="Z163" s="62" t="str">
        <f>IFERROR(VLOOKUP($W163,NTG_RR!$A:$N,8+COLUMN()-COLUMN($X$8),0),"")</f>
        <v/>
      </c>
      <c r="AA163" s="62" t="str">
        <f>IFERROR(VLOOKUP($W163,NTG_RR!$A:$N,8+COLUMN()-COLUMN($X$8),0),"")</f>
        <v/>
      </c>
      <c r="AB163" s="62" t="str">
        <f>IFERROR(VLOOKUP($W163,NTG_RR!$A:$N,8+COLUMN()-COLUMN($X$8),0),"")</f>
        <v/>
      </c>
      <c r="AC163" s="62" t="str">
        <f>IFERROR(VLOOKUP($W163,NTG_RR!$A:$N,8+COLUMN()-COLUMN($X$8),0),"")</f>
        <v/>
      </c>
      <c r="AD163" s="62" t="str">
        <f>IFERROR(VLOOKUP($W163,NTG_RR!$A:$N,8+COLUMN()-COLUMN($X$8),0),"")</f>
        <v/>
      </c>
      <c r="AF163" s="62" t="str">
        <f>IFERROR(VLOOKUP($W163,NTG_RR!$A:$P,8+COLUMN()-COLUMN($X$8),0),"")</f>
        <v/>
      </c>
    </row>
    <row r="164" spans="17:32" x14ac:dyDescent="0.25">
      <c r="Q164" s="34"/>
      <c r="R164" s="34"/>
      <c r="S164" s="34"/>
      <c r="T164" s="34"/>
      <c r="U164" s="34"/>
      <c r="X164" s="62" t="str">
        <f>IFERROR(VLOOKUP($W164,NTG_RR!$A:$N,8+COLUMN()-COLUMN($X$8),0),"")</f>
        <v/>
      </c>
      <c r="Y164" s="62" t="str">
        <f>IFERROR(VLOOKUP($W164,NTG_RR!$A:$N,8+COLUMN()-COLUMN($X$8),0),"")</f>
        <v/>
      </c>
      <c r="Z164" s="62" t="str">
        <f>IFERROR(VLOOKUP($W164,NTG_RR!$A:$N,8+COLUMN()-COLUMN($X$8),0),"")</f>
        <v/>
      </c>
      <c r="AA164" s="62" t="str">
        <f>IFERROR(VLOOKUP($W164,NTG_RR!$A:$N,8+COLUMN()-COLUMN($X$8),0),"")</f>
        <v/>
      </c>
      <c r="AB164" s="62" t="str">
        <f>IFERROR(VLOOKUP($W164,NTG_RR!$A:$N,8+COLUMN()-COLUMN($X$8),0),"")</f>
        <v/>
      </c>
      <c r="AC164" s="62" t="str">
        <f>IFERROR(VLOOKUP($W164,NTG_RR!$A:$N,8+COLUMN()-COLUMN($X$8),0),"")</f>
        <v/>
      </c>
      <c r="AD164" s="62" t="str">
        <f>IFERROR(VLOOKUP($W164,NTG_RR!$A:$N,8+COLUMN()-COLUMN($X$8),0),"")</f>
        <v/>
      </c>
      <c r="AF164" s="62" t="str">
        <f>IFERROR(VLOOKUP($W164,NTG_RR!$A:$P,8+COLUMN()-COLUMN($X$8),0),"")</f>
        <v/>
      </c>
    </row>
    <row r="165" spans="17:32" x14ac:dyDescent="0.25">
      <c r="Q165" s="34"/>
      <c r="R165" s="34"/>
      <c r="S165" s="34"/>
      <c r="T165" s="34"/>
      <c r="U165" s="34"/>
      <c r="X165" s="62" t="str">
        <f>IFERROR(VLOOKUP($W165,NTG_RR!$A:$N,8+COLUMN()-COLUMN($X$8),0),"")</f>
        <v/>
      </c>
      <c r="Y165" s="62" t="str">
        <f>IFERROR(VLOOKUP($W165,NTG_RR!$A:$N,8+COLUMN()-COLUMN($X$8),0),"")</f>
        <v/>
      </c>
      <c r="Z165" s="62" t="str">
        <f>IFERROR(VLOOKUP($W165,NTG_RR!$A:$N,8+COLUMN()-COLUMN($X$8),0),"")</f>
        <v/>
      </c>
      <c r="AA165" s="62" t="str">
        <f>IFERROR(VLOOKUP($W165,NTG_RR!$A:$N,8+COLUMN()-COLUMN($X$8),0),"")</f>
        <v/>
      </c>
      <c r="AB165" s="62" t="str">
        <f>IFERROR(VLOOKUP($W165,NTG_RR!$A:$N,8+COLUMN()-COLUMN($X$8),0),"")</f>
        <v/>
      </c>
      <c r="AC165" s="62" t="str">
        <f>IFERROR(VLOOKUP($W165,NTG_RR!$A:$N,8+COLUMN()-COLUMN($X$8),0),"")</f>
        <v/>
      </c>
      <c r="AD165" s="62" t="str">
        <f>IFERROR(VLOOKUP($W165,NTG_RR!$A:$N,8+COLUMN()-COLUMN($X$8),0),"")</f>
        <v/>
      </c>
      <c r="AF165" s="62" t="str">
        <f>IFERROR(VLOOKUP($W165,NTG_RR!$A:$P,8+COLUMN()-COLUMN($X$8),0),"")</f>
        <v/>
      </c>
    </row>
    <row r="166" spans="17:32" x14ac:dyDescent="0.25">
      <c r="Q166" s="34"/>
      <c r="R166" s="34"/>
      <c r="S166" s="34"/>
      <c r="T166" s="34"/>
      <c r="U166" s="34"/>
      <c r="X166" s="62" t="str">
        <f>IFERROR(VLOOKUP($W166,NTG_RR!$A:$N,8+COLUMN()-COLUMN($X$8),0),"")</f>
        <v/>
      </c>
      <c r="Y166" s="62" t="str">
        <f>IFERROR(VLOOKUP($W166,NTG_RR!$A:$N,8+COLUMN()-COLUMN($X$8),0),"")</f>
        <v/>
      </c>
      <c r="Z166" s="62" t="str">
        <f>IFERROR(VLOOKUP($W166,NTG_RR!$A:$N,8+COLUMN()-COLUMN($X$8),0),"")</f>
        <v/>
      </c>
      <c r="AA166" s="62" t="str">
        <f>IFERROR(VLOOKUP($W166,NTG_RR!$A:$N,8+COLUMN()-COLUMN($X$8),0),"")</f>
        <v/>
      </c>
      <c r="AB166" s="62" t="str">
        <f>IFERROR(VLOOKUP($W166,NTG_RR!$A:$N,8+COLUMN()-COLUMN($X$8),0),"")</f>
        <v/>
      </c>
      <c r="AC166" s="62" t="str">
        <f>IFERROR(VLOOKUP($W166,NTG_RR!$A:$N,8+COLUMN()-COLUMN($X$8),0),"")</f>
        <v/>
      </c>
      <c r="AD166" s="62" t="str">
        <f>IFERROR(VLOOKUP($W166,NTG_RR!$A:$N,8+COLUMN()-COLUMN($X$8),0),"")</f>
        <v/>
      </c>
      <c r="AF166" s="62" t="str">
        <f>IFERROR(VLOOKUP($W166,NTG_RR!$A:$P,8+COLUMN()-COLUMN($X$8),0),"")</f>
        <v/>
      </c>
    </row>
    <row r="167" spans="17:32" x14ac:dyDescent="0.25">
      <c r="Q167" s="34"/>
      <c r="R167" s="34"/>
      <c r="S167" s="34"/>
      <c r="T167" s="34"/>
      <c r="U167" s="34"/>
      <c r="X167" s="62" t="str">
        <f>IFERROR(VLOOKUP($W167,NTG_RR!$A:$N,8+COLUMN()-COLUMN($X$8),0),"")</f>
        <v/>
      </c>
      <c r="Y167" s="62" t="str">
        <f>IFERROR(VLOOKUP($W167,NTG_RR!$A:$N,8+COLUMN()-COLUMN($X$8),0),"")</f>
        <v/>
      </c>
      <c r="Z167" s="62" t="str">
        <f>IFERROR(VLOOKUP($W167,NTG_RR!$A:$N,8+COLUMN()-COLUMN($X$8),0),"")</f>
        <v/>
      </c>
      <c r="AA167" s="62" t="str">
        <f>IFERROR(VLOOKUP($W167,NTG_RR!$A:$N,8+COLUMN()-COLUMN($X$8),0),"")</f>
        <v/>
      </c>
      <c r="AB167" s="62" t="str">
        <f>IFERROR(VLOOKUP($W167,NTG_RR!$A:$N,8+COLUMN()-COLUMN($X$8),0),"")</f>
        <v/>
      </c>
      <c r="AC167" s="62" t="str">
        <f>IFERROR(VLOOKUP($W167,NTG_RR!$A:$N,8+COLUMN()-COLUMN($X$8),0),"")</f>
        <v/>
      </c>
      <c r="AD167" s="62" t="str">
        <f>IFERROR(VLOOKUP($W167,NTG_RR!$A:$N,8+COLUMN()-COLUMN($X$8),0),"")</f>
        <v/>
      </c>
      <c r="AF167" s="62" t="str">
        <f>IFERROR(VLOOKUP($W167,NTG_RR!$A:$P,8+COLUMN()-COLUMN($X$8),0),"")</f>
        <v/>
      </c>
    </row>
    <row r="168" spans="17:32" x14ac:dyDescent="0.25">
      <c r="Q168" s="34"/>
      <c r="R168" s="34"/>
      <c r="S168" s="34"/>
      <c r="T168" s="34"/>
      <c r="U168" s="34"/>
      <c r="X168" s="62" t="str">
        <f>IFERROR(VLOOKUP($W168,NTG_RR!$A:$N,8+COLUMN()-COLUMN($X$8),0),"")</f>
        <v/>
      </c>
      <c r="Y168" s="62" t="str">
        <f>IFERROR(VLOOKUP($W168,NTG_RR!$A:$N,8+COLUMN()-COLUMN($X$8),0),"")</f>
        <v/>
      </c>
      <c r="Z168" s="62" t="str">
        <f>IFERROR(VLOOKUP($W168,NTG_RR!$A:$N,8+COLUMN()-COLUMN($X$8),0),"")</f>
        <v/>
      </c>
      <c r="AA168" s="62" t="str">
        <f>IFERROR(VLOOKUP($W168,NTG_RR!$A:$N,8+COLUMN()-COLUMN($X$8),0),"")</f>
        <v/>
      </c>
      <c r="AB168" s="62" t="str">
        <f>IFERROR(VLOOKUP($W168,NTG_RR!$A:$N,8+COLUMN()-COLUMN($X$8),0),"")</f>
        <v/>
      </c>
      <c r="AC168" s="62" t="str">
        <f>IFERROR(VLOOKUP($W168,NTG_RR!$A:$N,8+COLUMN()-COLUMN($X$8),0),"")</f>
        <v/>
      </c>
      <c r="AD168" s="62" t="str">
        <f>IFERROR(VLOOKUP($W168,NTG_RR!$A:$N,8+COLUMN()-COLUMN($X$8),0),"")</f>
        <v/>
      </c>
      <c r="AF168" s="62" t="str">
        <f>IFERROR(VLOOKUP($W168,NTG_RR!$A:$P,8+COLUMN()-COLUMN($X$8),0),"")</f>
        <v/>
      </c>
    </row>
    <row r="169" spans="17:32" x14ac:dyDescent="0.25">
      <c r="Q169" s="34"/>
      <c r="R169" s="34"/>
      <c r="S169" s="34"/>
      <c r="T169" s="34"/>
      <c r="U169" s="34"/>
      <c r="X169" s="62" t="str">
        <f>IFERROR(VLOOKUP($W169,NTG_RR!$A:$N,8+COLUMN()-COLUMN($X$8),0),"")</f>
        <v/>
      </c>
      <c r="Y169" s="62" t="str">
        <f>IFERROR(VLOOKUP($W169,NTG_RR!$A:$N,8+COLUMN()-COLUMN($X$8),0),"")</f>
        <v/>
      </c>
      <c r="Z169" s="62" t="str">
        <f>IFERROR(VLOOKUP($W169,NTG_RR!$A:$N,8+COLUMN()-COLUMN($X$8),0),"")</f>
        <v/>
      </c>
      <c r="AA169" s="62" t="str">
        <f>IFERROR(VLOOKUP($W169,NTG_RR!$A:$N,8+COLUMN()-COLUMN($X$8),0),"")</f>
        <v/>
      </c>
      <c r="AB169" s="62" t="str">
        <f>IFERROR(VLOOKUP($W169,NTG_RR!$A:$N,8+COLUMN()-COLUMN($X$8),0),"")</f>
        <v/>
      </c>
      <c r="AC169" s="62" t="str">
        <f>IFERROR(VLOOKUP($W169,NTG_RR!$A:$N,8+COLUMN()-COLUMN($X$8),0),"")</f>
        <v/>
      </c>
      <c r="AD169" s="62" t="str">
        <f>IFERROR(VLOOKUP($W169,NTG_RR!$A:$N,8+COLUMN()-COLUMN($X$8),0),"")</f>
        <v/>
      </c>
      <c r="AF169" s="62" t="str">
        <f>IFERROR(VLOOKUP($W169,NTG_RR!$A:$P,8+COLUMN()-COLUMN($X$8),0),"")</f>
        <v/>
      </c>
    </row>
    <row r="170" spans="17:32" x14ac:dyDescent="0.25">
      <c r="Q170" s="34"/>
      <c r="R170" s="34"/>
      <c r="S170" s="34"/>
      <c r="T170" s="34"/>
      <c r="U170" s="34"/>
      <c r="X170" s="62" t="str">
        <f>IFERROR(VLOOKUP($W170,NTG_RR!$A:$N,8+COLUMN()-COLUMN($X$8),0),"")</f>
        <v/>
      </c>
      <c r="Y170" s="62" t="str">
        <f>IFERROR(VLOOKUP($W170,NTG_RR!$A:$N,8+COLUMN()-COLUMN($X$8),0),"")</f>
        <v/>
      </c>
      <c r="Z170" s="62" t="str">
        <f>IFERROR(VLOOKUP($W170,NTG_RR!$A:$N,8+COLUMN()-COLUMN($X$8),0),"")</f>
        <v/>
      </c>
      <c r="AA170" s="62" t="str">
        <f>IFERROR(VLOOKUP($W170,NTG_RR!$A:$N,8+COLUMN()-COLUMN($X$8),0),"")</f>
        <v/>
      </c>
      <c r="AB170" s="62" t="str">
        <f>IFERROR(VLOOKUP($W170,NTG_RR!$A:$N,8+COLUMN()-COLUMN($X$8),0),"")</f>
        <v/>
      </c>
      <c r="AC170" s="62" t="str">
        <f>IFERROR(VLOOKUP($W170,NTG_RR!$A:$N,8+COLUMN()-COLUMN($X$8),0),"")</f>
        <v/>
      </c>
      <c r="AD170" s="62" t="str">
        <f>IFERROR(VLOOKUP($W170,NTG_RR!$A:$N,8+COLUMN()-COLUMN($X$8),0),"")</f>
        <v/>
      </c>
      <c r="AF170" s="62" t="str">
        <f>IFERROR(VLOOKUP($W170,NTG_RR!$A:$P,8+COLUMN()-COLUMN($X$8),0),"")</f>
        <v/>
      </c>
    </row>
    <row r="171" spans="17:32" x14ac:dyDescent="0.25">
      <c r="Q171" s="34"/>
      <c r="R171" s="34"/>
      <c r="S171" s="34"/>
      <c r="T171" s="34"/>
      <c r="U171" s="34"/>
      <c r="X171" s="62" t="str">
        <f>IFERROR(VLOOKUP($W171,NTG_RR!$A:$N,8+COLUMN()-COLUMN($X$8),0),"")</f>
        <v/>
      </c>
      <c r="Y171" s="62" t="str">
        <f>IFERROR(VLOOKUP($W171,NTG_RR!$A:$N,8+COLUMN()-COLUMN($X$8),0),"")</f>
        <v/>
      </c>
      <c r="Z171" s="62" t="str">
        <f>IFERROR(VLOOKUP($W171,NTG_RR!$A:$N,8+COLUMN()-COLUMN($X$8),0),"")</f>
        <v/>
      </c>
      <c r="AA171" s="62" t="str">
        <f>IFERROR(VLOOKUP($W171,NTG_RR!$A:$N,8+COLUMN()-COLUMN($X$8),0),"")</f>
        <v/>
      </c>
      <c r="AB171" s="62" t="str">
        <f>IFERROR(VLOOKUP($W171,NTG_RR!$A:$N,8+COLUMN()-COLUMN($X$8),0),"")</f>
        <v/>
      </c>
      <c r="AC171" s="62" t="str">
        <f>IFERROR(VLOOKUP($W171,NTG_RR!$A:$N,8+COLUMN()-COLUMN($X$8),0),"")</f>
        <v/>
      </c>
      <c r="AD171" s="62" t="str">
        <f>IFERROR(VLOOKUP($W171,NTG_RR!$A:$N,8+COLUMN()-COLUMN($X$8),0),"")</f>
        <v/>
      </c>
      <c r="AF171" s="62" t="str">
        <f>IFERROR(VLOOKUP($W171,NTG_RR!$A:$P,8+COLUMN()-COLUMN($X$8),0),"")</f>
        <v/>
      </c>
    </row>
    <row r="172" spans="17:32" x14ac:dyDescent="0.25">
      <c r="Q172" s="34"/>
      <c r="R172" s="34"/>
      <c r="S172" s="34"/>
      <c r="T172" s="34"/>
      <c r="U172" s="34"/>
      <c r="X172" s="62" t="str">
        <f>IFERROR(VLOOKUP($W172,NTG_RR!$A:$N,8+COLUMN()-COLUMN($X$8),0),"")</f>
        <v/>
      </c>
      <c r="Y172" s="62" t="str">
        <f>IFERROR(VLOOKUP($W172,NTG_RR!$A:$N,8+COLUMN()-COLUMN($X$8),0),"")</f>
        <v/>
      </c>
      <c r="Z172" s="62" t="str">
        <f>IFERROR(VLOOKUP($W172,NTG_RR!$A:$N,8+COLUMN()-COLUMN($X$8),0),"")</f>
        <v/>
      </c>
      <c r="AA172" s="62" t="str">
        <f>IFERROR(VLOOKUP($W172,NTG_RR!$A:$N,8+COLUMN()-COLUMN($X$8),0),"")</f>
        <v/>
      </c>
      <c r="AB172" s="62" t="str">
        <f>IFERROR(VLOOKUP($W172,NTG_RR!$A:$N,8+COLUMN()-COLUMN($X$8),0),"")</f>
        <v/>
      </c>
      <c r="AC172" s="62" t="str">
        <f>IFERROR(VLOOKUP($W172,NTG_RR!$A:$N,8+COLUMN()-COLUMN($X$8),0),"")</f>
        <v/>
      </c>
      <c r="AD172" s="62" t="str">
        <f>IFERROR(VLOOKUP($W172,NTG_RR!$A:$N,8+COLUMN()-COLUMN($X$8),0),"")</f>
        <v/>
      </c>
      <c r="AF172" s="62" t="str">
        <f>IFERROR(VLOOKUP($W172,NTG_RR!$A:$P,8+COLUMN()-COLUMN($X$8),0),"")</f>
        <v/>
      </c>
    </row>
    <row r="173" spans="17:32" x14ac:dyDescent="0.25">
      <c r="Q173" s="34"/>
      <c r="R173" s="34"/>
      <c r="S173" s="34"/>
      <c r="T173" s="34"/>
      <c r="U173" s="34"/>
      <c r="X173" s="62" t="str">
        <f>IFERROR(VLOOKUP($W173,NTG_RR!$A:$N,8+COLUMN()-COLUMN($X$8),0),"")</f>
        <v/>
      </c>
      <c r="Y173" s="62" t="str">
        <f>IFERROR(VLOOKUP($W173,NTG_RR!$A:$N,8+COLUMN()-COLUMN($X$8),0),"")</f>
        <v/>
      </c>
      <c r="Z173" s="62" t="str">
        <f>IFERROR(VLOOKUP($W173,NTG_RR!$A:$N,8+COLUMN()-COLUMN($X$8),0),"")</f>
        <v/>
      </c>
      <c r="AA173" s="62" t="str">
        <f>IFERROR(VLOOKUP($W173,NTG_RR!$A:$N,8+COLUMN()-COLUMN($X$8),0),"")</f>
        <v/>
      </c>
      <c r="AB173" s="62" t="str">
        <f>IFERROR(VLOOKUP($W173,NTG_RR!$A:$N,8+COLUMN()-COLUMN($X$8),0),"")</f>
        <v/>
      </c>
      <c r="AC173" s="62" t="str">
        <f>IFERROR(VLOOKUP($W173,NTG_RR!$A:$N,8+COLUMN()-COLUMN($X$8),0),"")</f>
        <v/>
      </c>
      <c r="AD173" s="62" t="str">
        <f>IFERROR(VLOOKUP($W173,NTG_RR!$A:$N,8+COLUMN()-COLUMN($X$8),0),"")</f>
        <v/>
      </c>
      <c r="AF173" s="62" t="str">
        <f>IFERROR(VLOOKUP($W173,NTG_RR!$A:$P,8+COLUMN()-COLUMN($X$8),0),"")</f>
        <v/>
      </c>
    </row>
    <row r="174" spans="17:32" x14ac:dyDescent="0.25">
      <c r="Q174" s="34"/>
      <c r="R174" s="34"/>
      <c r="S174" s="34"/>
      <c r="T174" s="34"/>
      <c r="U174" s="34"/>
      <c r="X174" s="62" t="str">
        <f>IFERROR(VLOOKUP($W174,NTG_RR!$A:$N,8+COLUMN()-COLUMN($X$8),0),"")</f>
        <v/>
      </c>
      <c r="Y174" s="62" t="str">
        <f>IFERROR(VLOOKUP($W174,NTG_RR!$A:$N,8+COLUMN()-COLUMN($X$8),0),"")</f>
        <v/>
      </c>
      <c r="Z174" s="62" t="str">
        <f>IFERROR(VLOOKUP($W174,NTG_RR!$A:$N,8+COLUMN()-COLUMN($X$8),0),"")</f>
        <v/>
      </c>
      <c r="AA174" s="62" t="str">
        <f>IFERROR(VLOOKUP($W174,NTG_RR!$A:$N,8+COLUMN()-COLUMN($X$8),0),"")</f>
        <v/>
      </c>
      <c r="AB174" s="62" t="str">
        <f>IFERROR(VLOOKUP($W174,NTG_RR!$A:$N,8+COLUMN()-COLUMN($X$8),0),"")</f>
        <v/>
      </c>
      <c r="AC174" s="62" t="str">
        <f>IFERROR(VLOOKUP($W174,NTG_RR!$A:$N,8+COLUMN()-COLUMN($X$8),0),"")</f>
        <v/>
      </c>
      <c r="AD174" s="62" t="str">
        <f>IFERROR(VLOOKUP($W174,NTG_RR!$A:$N,8+COLUMN()-COLUMN($X$8),0),"")</f>
        <v/>
      </c>
      <c r="AF174" s="62" t="str">
        <f>IFERROR(VLOOKUP($W174,NTG_RR!$A:$P,8+COLUMN()-COLUMN($X$8),0),"")</f>
        <v/>
      </c>
    </row>
    <row r="175" spans="17:32" x14ac:dyDescent="0.25">
      <c r="Q175" s="34"/>
      <c r="R175" s="34"/>
      <c r="S175" s="34"/>
      <c r="T175" s="34"/>
      <c r="U175" s="34"/>
      <c r="X175" s="62" t="str">
        <f>IFERROR(VLOOKUP($W175,NTG_RR!$A:$N,8+COLUMN()-COLUMN($X$8),0),"")</f>
        <v/>
      </c>
      <c r="Y175" s="62" t="str">
        <f>IFERROR(VLOOKUP($W175,NTG_RR!$A:$N,8+COLUMN()-COLUMN($X$8),0),"")</f>
        <v/>
      </c>
      <c r="Z175" s="62" t="str">
        <f>IFERROR(VLOOKUP($W175,NTG_RR!$A:$N,8+COLUMN()-COLUMN($X$8),0),"")</f>
        <v/>
      </c>
      <c r="AA175" s="62" t="str">
        <f>IFERROR(VLOOKUP($W175,NTG_RR!$A:$N,8+COLUMN()-COLUMN($X$8),0),"")</f>
        <v/>
      </c>
      <c r="AB175" s="62" t="str">
        <f>IFERROR(VLOOKUP($W175,NTG_RR!$A:$N,8+COLUMN()-COLUMN($X$8),0),"")</f>
        <v/>
      </c>
      <c r="AC175" s="62" t="str">
        <f>IFERROR(VLOOKUP($W175,NTG_RR!$A:$N,8+COLUMN()-COLUMN($X$8),0),"")</f>
        <v/>
      </c>
      <c r="AD175" s="62" t="str">
        <f>IFERROR(VLOOKUP($W175,NTG_RR!$A:$N,8+COLUMN()-COLUMN($X$8),0),"")</f>
        <v/>
      </c>
      <c r="AF175" s="62" t="str">
        <f>IFERROR(VLOOKUP($W175,NTG_RR!$A:$P,8+COLUMN()-COLUMN($X$8),0),"")</f>
        <v/>
      </c>
    </row>
    <row r="176" spans="17:32" x14ac:dyDescent="0.25">
      <c r="Q176" s="34"/>
      <c r="R176" s="34"/>
      <c r="S176" s="34"/>
      <c r="T176" s="34"/>
      <c r="U176" s="34"/>
      <c r="X176" s="62" t="str">
        <f>IFERROR(VLOOKUP($W176,NTG_RR!$A:$N,8+COLUMN()-COLUMN($X$8),0),"")</f>
        <v/>
      </c>
      <c r="Y176" s="62" t="str">
        <f>IFERROR(VLOOKUP($W176,NTG_RR!$A:$N,8+COLUMN()-COLUMN($X$8),0),"")</f>
        <v/>
      </c>
      <c r="Z176" s="62" t="str">
        <f>IFERROR(VLOOKUP($W176,NTG_RR!$A:$N,8+COLUMN()-COLUMN($X$8),0),"")</f>
        <v/>
      </c>
      <c r="AA176" s="62" t="str">
        <f>IFERROR(VLOOKUP($W176,NTG_RR!$A:$N,8+COLUMN()-COLUMN($X$8),0),"")</f>
        <v/>
      </c>
      <c r="AB176" s="62" t="str">
        <f>IFERROR(VLOOKUP($W176,NTG_RR!$A:$N,8+COLUMN()-COLUMN($X$8),0),"")</f>
        <v/>
      </c>
      <c r="AC176" s="62" t="str">
        <f>IFERROR(VLOOKUP($W176,NTG_RR!$A:$N,8+COLUMN()-COLUMN($X$8),0),"")</f>
        <v/>
      </c>
      <c r="AD176" s="62" t="str">
        <f>IFERROR(VLOOKUP($W176,NTG_RR!$A:$N,8+COLUMN()-COLUMN($X$8),0),"")</f>
        <v/>
      </c>
      <c r="AF176" s="62" t="str">
        <f>IFERROR(VLOOKUP($W176,NTG_RR!$A:$P,8+COLUMN()-COLUMN($X$8),0),"")</f>
        <v/>
      </c>
    </row>
    <row r="177" spans="17:32" x14ac:dyDescent="0.25">
      <c r="Q177" s="34"/>
      <c r="R177" s="34"/>
      <c r="S177" s="34"/>
      <c r="T177" s="34"/>
      <c r="U177" s="34"/>
      <c r="X177" s="62" t="str">
        <f>IFERROR(VLOOKUP($W177,NTG_RR!$A:$N,8+COLUMN()-COLUMN($X$8),0),"")</f>
        <v/>
      </c>
      <c r="Y177" s="62" t="str">
        <f>IFERROR(VLOOKUP($W177,NTG_RR!$A:$N,8+COLUMN()-COLUMN($X$8),0),"")</f>
        <v/>
      </c>
      <c r="Z177" s="62" t="str">
        <f>IFERROR(VLOOKUP($W177,NTG_RR!$A:$N,8+COLUMN()-COLUMN($X$8),0),"")</f>
        <v/>
      </c>
      <c r="AA177" s="62" t="str">
        <f>IFERROR(VLOOKUP($W177,NTG_RR!$A:$N,8+COLUMN()-COLUMN($X$8),0),"")</f>
        <v/>
      </c>
      <c r="AB177" s="62" t="str">
        <f>IFERROR(VLOOKUP($W177,NTG_RR!$A:$N,8+COLUMN()-COLUMN($X$8),0),"")</f>
        <v/>
      </c>
      <c r="AC177" s="62" t="str">
        <f>IFERROR(VLOOKUP($W177,NTG_RR!$A:$N,8+COLUMN()-COLUMN($X$8),0),"")</f>
        <v/>
      </c>
      <c r="AD177" s="62" t="str">
        <f>IFERROR(VLOOKUP($W177,NTG_RR!$A:$N,8+COLUMN()-COLUMN($X$8),0),"")</f>
        <v/>
      </c>
      <c r="AF177" s="62" t="str">
        <f>IFERROR(VLOOKUP($W177,NTG_RR!$A:$P,8+COLUMN()-COLUMN($X$8),0),"")</f>
        <v/>
      </c>
    </row>
    <row r="178" spans="17:32" x14ac:dyDescent="0.25">
      <c r="Q178" s="34"/>
      <c r="R178" s="34"/>
      <c r="S178" s="34"/>
      <c r="T178" s="34"/>
      <c r="U178" s="34"/>
      <c r="X178" s="62" t="str">
        <f>IFERROR(VLOOKUP($W178,NTG_RR!$A:$N,8+COLUMN()-COLUMN($X$8),0),"")</f>
        <v/>
      </c>
      <c r="Y178" s="62" t="str">
        <f>IFERROR(VLOOKUP($W178,NTG_RR!$A:$N,8+COLUMN()-COLUMN($X$8),0),"")</f>
        <v/>
      </c>
      <c r="Z178" s="62" t="str">
        <f>IFERROR(VLOOKUP($W178,NTG_RR!$A:$N,8+COLUMN()-COLUMN($X$8),0),"")</f>
        <v/>
      </c>
      <c r="AA178" s="62" t="str">
        <f>IFERROR(VLOOKUP($W178,NTG_RR!$A:$N,8+COLUMN()-COLUMN($X$8),0),"")</f>
        <v/>
      </c>
      <c r="AB178" s="62" t="str">
        <f>IFERROR(VLOOKUP($W178,NTG_RR!$A:$N,8+COLUMN()-COLUMN($X$8),0),"")</f>
        <v/>
      </c>
      <c r="AC178" s="62" t="str">
        <f>IFERROR(VLOOKUP($W178,NTG_RR!$A:$N,8+COLUMN()-COLUMN($X$8),0),"")</f>
        <v/>
      </c>
      <c r="AD178" s="62" t="str">
        <f>IFERROR(VLOOKUP($W178,NTG_RR!$A:$N,8+COLUMN()-COLUMN($X$8),0),"")</f>
        <v/>
      </c>
      <c r="AF178" s="62" t="str">
        <f>IFERROR(VLOOKUP($W178,NTG_RR!$A:$P,8+COLUMN()-COLUMN($X$8),0),"")</f>
        <v/>
      </c>
    </row>
    <row r="179" spans="17:32" x14ac:dyDescent="0.25">
      <c r="Q179" s="34"/>
      <c r="R179" s="34"/>
      <c r="S179" s="34"/>
      <c r="T179" s="34"/>
      <c r="U179" s="34"/>
      <c r="X179" s="62" t="str">
        <f>IFERROR(VLOOKUP($W179,NTG_RR!$A:$N,8+COLUMN()-COLUMN($X$8),0),"")</f>
        <v/>
      </c>
      <c r="Y179" s="62" t="str">
        <f>IFERROR(VLOOKUP($W179,NTG_RR!$A:$N,8+COLUMN()-COLUMN($X$8),0),"")</f>
        <v/>
      </c>
      <c r="Z179" s="62" t="str">
        <f>IFERROR(VLOOKUP($W179,NTG_RR!$A:$N,8+COLUMN()-COLUMN($X$8),0),"")</f>
        <v/>
      </c>
      <c r="AA179" s="62" t="str">
        <f>IFERROR(VLOOKUP($W179,NTG_RR!$A:$N,8+COLUMN()-COLUMN($X$8),0),"")</f>
        <v/>
      </c>
      <c r="AB179" s="62" t="str">
        <f>IFERROR(VLOOKUP($W179,NTG_RR!$A:$N,8+COLUMN()-COLUMN($X$8),0),"")</f>
        <v/>
      </c>
      <c r="AC179" s="62" t="str">
        <f>IFERROR(VLOOKUP($W179,NTG_RR!$A:$N,8+COLUMN()-COLUMN($X$8),0),"")</f>
        <v/>
      </c>
      <c r="AD179" s="62" t="str">
        <f>IFERROR(VLOOKUP($W179,NTG_RR!$A:$N,8+COLUMN()-COLUMN($X$8),0),"")</f>
        <v/>
      </c>
      <c r="AF179" s="62" t="str">
        <f>IFERROR(VLOOKUP($W179,NTG_RR!$A:$P,8+COLUMN()-COLUMN($X$8),0),"")</f>
        <v/>
      </c>
    </row>
    <row r="180" spans="17:32" x14ac:dyDescent="0.25">
      <c r="Q180" s="34"/>
      <c r="R180" s="34"/>
      <c r="S180" s="34"/>
      <c r="T180" s="34"/>
      <c r="U180" s="34"/>
      <c r="X180" s="62" t="str">
        <f>IFERROR(VLOOKUP($W180,NTG_RR!$A:$N,8+COLUMN()-COLUMN($X$8),0),"")</f>
        <v/>
      </c>
      <c r="Y180" s="62" t="str">
        <f>IFERROR(VLOOKUP($W180,NTG_RR!$A:$N,8+COLUMN()-COLUMN($X$8),0),"")</f>
        <v/>
      </c>
      <c r="Z180" s="62" t="str">
        <f>IFERROR(VLOOKUP($W180,NTG_RR!$A:$N,8+COLUMN()-COLUMN($X$8),0),"")</f>
        <v/>
      </c>
      <c r="AA180" s="62" t="str">
        <f>IFERROR(VLOOKUP($W180,NTG_RR!$A:$N,8+COLUMN()-COLUMN($X$8),0),"")</f>
        <v/>
      </c>
      <c r="AB180" s="62" t="str">
        <f>IFERROR(VLOOKUP($W180,NTG_RR!$A:$N,8+COLUMN()-COLUMN($X$8),0),"")</f>
        <v/>
      </c>
      <c r="AC180" s="62" t="str">
        <f>IFERROR(VLOOKUP($W180,NTG_RR!$A:$N,8+COLUMN()-COLUMN($X$8),0),"")</f>
        <v/>
      </c>
      <c r="AD180" s="62" t="str">
        <f>IFERROR(VLOOKUP($W180,NTG_RR!$A:$N,8+COLUMN()-COLUMN($X$8),0),"")</f>
        <v/>
      </c>
      <c r="AF180" s="62" t="str">
        <f>IFERROR(VLOOKUP($W180,NTG_RR!$A:$P,8+COLUMN()-COLUMN($X$8),0),"")</f>
        <v/>
      </c>
    </row>
    <row r="181" spans="17:32" x14ac:dyDescent="0.25">
      <c r="Q181" s="34"/>
      <c r="R181" s="34"/>
      <c r="S181" s="34"/>
      <c r="T181" s="34"/>
      <c r="U181" s="34"/>
      <c r="X181" s="62" t="str">
        <f>IFERROR(VLOOKUP($W181,NTG_RR!$A:$N,8+COLUMN()-COLUMN($X$8),0),"")</f>
        <v/>
      </c>
      <c r="Y181" s="62" t="str">
        <f>IFERROR(VLOOKUP($W181,NTG_RR!$A:$N,8+COLUMN()-COLUMN($X$8),0),"")</f>
        <v/>
      </c>
      <c r="Z181" s="62" t="str">
        <f>IFERROR(VLOOKUP($W181,NTG_RR!$A:$N,8+COLUMN()-COLUMN($X$8),0),"")</f>
        <v/>
      </c>
      <c r="AA181" s="62" t="str">
        <f>IFERROR(VLOOKUP($W181,NTG_RR!$A:$N,8+COLUMN()-COLUMN($X$8),0),"")</f>
        <v/>
      </c>
      <c r="AB181" s="62" t="str">
        <f>IFERROR(VLOOKUP($W181,NTG_RR!$A:$N,8+COLUMN()-COLUMN($X$8),0),"")</f>
        <v/>
      </c>
      <c r="AC181" s="62" t="str">
        <f>IFERROR(VLOOKUP($W181,NTG_RR!$A:$N,8+COLUMN()-COLUMN($X$8),0),"")</f>
        <v/>
      </c>
      <c r="AD181" s="62" t="str">
        <f>IFERROR(VLOOKUP($W181,NTG_RR!$A:$N,8+COLUMN()-COLUMN($X$8),0),"")</f>
        <v/>
      </c>
      <c r="AF181" s="62" t="str">
        <f>IFERROR(VLOOKUP($W181,NTG_RR!$A:$P,8+COLUMN()-COLUMN($X$8),0),"")</f>
        <v/>
      </c>
    </row>
    <row r="182" spans="17:32" x14ac:dyDescent="0.25">
      <c r="Q182" s="34"/>
      <c r="R182" s="34"/>
      <c r="S182" s="34"/>
      <c r="T182" s="34"/>
      <c r="U182" s="34"/>
      <c r="X182" s="62" t="str">
        <f>IFERROR(VLOOKUP($W182,NTG_RR!$A:$N,8+COLUMN()-COLUMN($X$8),0),"")</f>
        <v/>
      </c>
      <c r="Y182" s="62" t="str">
        <f>IFERROR(VLOOKUP($W182,NTG_RR!$A:$N,8+COLUMN()-COLUMN($X$8),0),"")</f>
        <v/>
      </c>
      <c r="Z182" s="62" t="str">
        <f>IFERROR(VLOOKUP($W182,NTG_RR!$A:$N,8+COLUMN()-COLUMN($X$8),0),"")</f>
        <v/>
      </c>
      <c r="AA182" s="62" t="str">
        <f>IFERROR(VLOOKUP($W182,NTG_RR!$A:$N,8+COLUMN()-COLUMN($X$8),0),"")</f>
        <v/>
      </c>
      <c r="AB182" s="62" t="str">
        <f>IFERROR(VLOOKUP($W182,NTG_RR!$A:$N,8+COLUMN()-COLUMN($X$8),0),"")</f>
        <v/>
      </c>
      <c r="AC182" s="62" t="str">
        <f>IFERROR(VLOOKUP($W182,NTG_RR!$A:$N,8+COLUMN()-COLUMN($X$8),0),"")</f>
        <v/>
      </c>
      <c r="AD182" s="62" t="str">
        <f>IFERROR(VLOOKUP($W182,NTG_RR!$A:$N,8+COLUMN()-COLUMN($X$8),0),"")</f>
        <v/>
      </c>
      <c r="AF182" s="62" t="str">
        <f>IFERROR(VLOOKUP($W182,NTG_RR!$A:$P,8+COLUMN()-COLUMN($X$8),0),"")</f>
        <v/>
      </c>
    </row>
    <row r="183" spans="17:32" x14ac:dyDescent="0.25">
      <c r="Q183" s="34"/>
      <c r="R183" s="34"/>
      <c r="S183" s="34"/>
      <c r="T183" s="34"/>
      <c r="U183" s="34"/>
      <c r="X183" s="62" t="str">
        <f>IFERROR(VLOOKUP($W183,NTG_RR!$A:$N,8+COLUMN()-COLUMN($X$8),0),"")</f>
        <v/>
      </c>
      <c r="Y183" s="62" t="str">
        <f>IFERROR(VLOOKUP($W183,NTG_RR!$A:$N,8+COLUMN()-COLUMN($X$8),0),"")</f>
        <v/>
      </c>
      <c r="Z183" s="62" t="str">
        <f>IFERROR(VLOOKUP($W183,NTG_RR!$A:$N,8+COLUMN()-COLUMN($X$8),0),"")</f>
        <v/>
      </c>
      <c r="AA183" s="62" t="str">
        <f>IFERROR(VLOOKUP($W183,NTG_RR!$A:$N,8+COLUMN()-COLUMN($X$8),0),"")</f>
        <v/>
      </c>
      <c r="AB183" s="62" t="str">
        <f>IFERROR(VLOOKUP($W183,NTG_RR!$A:$N,8+COLUMN()-COLUMN($X$8),0),"")</f>
        <v/>
      </c>
      <c r="AC183" s="62" t="str">
        <f>IFERROR(VLOOKUP($W183,NTG_RR!$A:$N,8+COLUMN()-COLUMN($X$8),0),"")</f>
        <v/>
      </c>
      <c r="AD183" s="62" t="str">
        <f>IFERROR(VLOOKUP($W183,NTG_RR!$A:$N,8+COLUMN()-COLUMN($X$8),0),"")</f>
        <v/>
      </c>
      <c r="AF183" s="62" t="str">
        <f>IFERROR(VLOOKUP($W183,NTG_RR!$A:$P,8+COLUMN()-COLUMN($X$8),0),"")</f>
        <v/>
      </c>
    </row>
    <row r="184" spans="17:32" x14ac:dyDescent="0.25">
      <c r="Q184" s="34"/>
      <c r="R184" s="34"/>
      <c r="S184" s="34"/>
      <c r="T184" s="34"/>
      <c r="U184" s="34"/>
      <c r="X184" s="62" t="str">
        <f>IFERROR(VLOOKUP($W184,NTG_RR!$A:$N,8+COLUMN()-COLUMN($X$8),0),"")</f>
        <v/>
      </c>
      <c r="Y184" s="62" t="str">
        <f>IFERROR(VLOOKUP($W184,NTG_RR!$A:$N,8+COLUMN()-COLUMN($X$8),0),"")</f>
        <v/>
      </c>
      <c r="Z184" s="62" t="str">
        <f>IFERROR(VLOOKUP($W184,NTG_RR!$A:$N,8+COLUMN()-COLUMN($X$8),0),"")</f>
        <v/>
      </c>
      <c r="AA184" s="62" t="str">
        <f>IFERROR(VLOOKUP($W184,NTG_RR!$A:$N,8+COLUMN()-COLUMN($X$8),0),"")</f>
        <v/>
      </c>
      <c r="AB184" s="62" t="str">
        <f>IFERROR(VLOOKUP($W184,NTG_RR!$A:$N,8+COLUMN()-COLUMN($X$8),0),"")</f>
        <v/>
      </c>
      <c r="AC184" s="62" t="str">
        <f>IFERROR(VLOOKUP($W184,NTG_RR!$A:$N,8+COLUMN()-COLUMN($X$8),0),"")</f>
        <v/>
      </c>
      <c r="AD184" s="62" t="str">
        <f>IFERROR(VLOOKUP($W184,NTG_RR!$A:$N,8+COLUMN()-COLUMN($X$8),0),"")</f>
        <v/>
      </c>
      <c r="AF184" s="62" t="str">
        <f>IFERROR(VLOOKUP($W184,NTG_RR!$A:$P,8+COLUMN()-COLUMN($X$8),0),"")</f>
        <v/>
      </c>
    </row>
    <row r="185" spans="17:32" x14ac:dyDescent="0.25">
      <c r="Q185" s="34"/>
      <c r="R185" s="34"/>
      <c r="S185" s="34"/>
      <c r="T185" s="34"/>
      <c r="U185" s="34"/>
      <c r="X185" s="62" t="str">
        <f>IFERROR(VLOOKUP($W185,NTG_RR!$A:$N,8+COLUMN()-COLUMN($X$8),0),"")</f>
        <v/>
      </c>
      <c r="Y185" s="62" t="str">
        <f>IFERROR(VLOOKUP($W185,NTG_RR!$A:$N,8+COLUMN()-COLUMN($X$8),0),"")</f>
        <v/>
      </c>
      <c r="Z185" s="62" t="str">
        <f>IFERROR(VLOOKUP($W185,NTG_RR!$A:$N,8+COLUMN()-COLUMN($X$8),0),"")</f>
        <v/>
      </c>
      <c r="AA185" s="62" t="str">
        <f>IFERROR(VLOOKUP($W185,NTG_RR!$A:$N,8+COLUMN()-COLUMN($X$8),0),"")</f>
        <v/>
      </c>
      <c r="AB185" s="62" t="str">
        <f>IFERROR(VLOOKUP($W185,NTG_RR!$A:$N,8+COLUMN()-COLUMN($X$8),0),"")</f>
        <v/>
      </c>
      <c r="AC185" s="62" t="str">
        <f>IFERROR(VLOOKUP($W185,NTG_RR!$A:$N,8+COLUMN()-COLUMN($X$8),0),"")</f>
        <v/>
      </c>
      <c r="AD185" s="62" t="str">
        <f>IFERROR(VLOOKUP($W185,NTG_RR!$A:$N,8+COLUMN()-COLUMN($X$8),0),"")</f>
        <v/>
      </c>
      <c r="AF185" s="62" t="str">
        <f>IFERROR(VLOOKUP($W185,NTG_RR!$A:$P,8+COLUMN()-COLUMN($X$8),0),"")</f>
        <v/>
      </c>
    </row>
    <row r="186" spans="17:32" x14ac:dyDescent="0.25">
      <c r="Q186" s="34"/>
      <c r="R186" s="34"/>
      <c r="S186" s="34"/>
      <c r="T186" s="34"/>
      <c r="U186" s="34"/>
      <c r="X186" s="62" t="str">
        <f>IFERROR(VLOOKUP($W186,NTG_RR!$A:$N,8+COLUMN()-COLUMN($X$8),0),"")</f>
        <v/>
      </c>
      <c r="Y186" s="62" t="str">
        <f>IFERROR(VLOOKUP($W186,NTG_RR!$A:$N,8+COLUMN()-COLUMN($X$8),0),"")</f>
        <v/>
      </c>
      <c r="Z186" s="62" t="str">
        <f>IFERROR(VLOOKUP($W186,NTG_RR!$A:$N,8+COLUMN()-COLUMN($X$8),0),"")</f>
        <v/>
      </c>
      <c r="AA186" s="62" t="str">
        <f>IFERROR(VLOOKUP($W186,NTG_RR!$A:$N,8+COLUMN()-COLUMN($X$8),0),"")</f>
        <v/>
      </c>
      <c r="AB186" s="62" t="str">
        <f>IFERROR(VLOOKUP($W186,NTG_RR!$A:$N,8+COLUMN()-COLUMN($X$8),0),"")</f>
        <v/>
      </c>
      <c r="AC186" s="62" t="str">
        <f>IFERROR(VLOOKUP($W186,NTG_RR!$A:$N,8+COLUMN()-COLUMN($X$8),0),"")</f>
        <v/>
      </c>
      <c r="AD186" s="62" t="str">
        <f>IFERROR(VLOOKUP($W186,NTG_RR!$A:$N,8+COLUMN()-COLUMN($X$8),0),"")</f>
        <v/>
      </c>
      <c r="AF186" s="62" t="str">
        <f>IFERROR(VLOOKUP($W186,NTG_RR!$A:$P,8+COLUMN()-COLUMN($X$8),0),"")</f>
        <v/>
      </c>
    </row>
    <row r="187" spans="17:32" x14ac:dyDescent="0.25">
      <c r="Q187" s="34"/>
      <c r="R187" s="34"/>
      <c r="S187" s="34"/>
      <c r="T187" s="34"/>
      <c r="U187" s="34"/>
      <c r="X187" s="62" t="str">
        <f>IFERROR(VLOOKUP($W187,NTG_RR!$A:$N,8+COLUMN()-COLUMN($X$8),0),"")</f>
        <v/>
      </c>
      <c r="Y187" s="62" t="str">
        <f>IFERROR(VLOOKUP($W187,NTG_RR!$A:$N,8+COLUMN()-COLUMN($X$8),0),"")</f>
        <v/>
      </c>
      <c r="Z187" s="62" t="str">
        <f>IFERROR(VLOOKUP($W187,NTG_RR!$A:$N,8+COLUMN()-COLUMN($X$8),0),"")</f>
        <v/>
      </c>
      <c r="AA187" s="62" t="str">
        <f>IFERROR(VLOOKUP($W187,NTG_RR!$A:$N,8+COLUMN()-COLUMN($X$8),0),"")</f>
        <v/>
      </c>
      <c r="AB187" s="62" t="str">
        <f>IFERROR(VLOOKUP($W187,NTG_RR!$A:$N,8+COLUMN()-COLUMN($X$8),0),"")</f>
        <v/>
      </c>
      <c r="AC187" s="62" t="str">
        <f>IFERROR(VLOOKUP($W187,NTG_RR!$A:$N,8+COLUMN()-COLUMN($X$8),0),"")</f>
        <v/>
      </c>
      <c r="AD187" s="62" t="str">
        <f>IFERROR(VLOOKUP($W187,NTG_RR!$A:$N,8+COLUMN()-COLUMN($X$8),0),"")</f>
        <v/>
      </c>
      <c r="AF187" s="62" t="str">
        <f>IFERROR(VLOOKUP($W187,NTG_RR!$A:$P,8+COLUMN()-COLUMN($X$8),0),"")</f>
        <v/>
      </c>
    </row>
    <row r="188" spans="17:32" x14ac:dyDescent="0.25">
      <c r="Q188" s="34"/>
      <c r="R188" s="34"/>
      <c r="S188" s="34"/>
      <c r="T188" s="34"/>
      <c r="U188" s="34"/>
      <c r="X188" s="62" t="str">
        <f>IFERROR(VLOOKUP($W188,NTG_RR!$A:$N,8+COLUMN()-COLUMN($X$8),0),"")</f>
        <v/>
      </c>
      <c r="Y188" s="62" t="str">
        <f>IFERROR(VLOOKUP($W188,NTG_RR!$A:$N,8+COLUMN()-COLUMN($X$8),0),"")</f>
        <v/>
      </c>
      <c r="Z188" s="62" t="str">
        <f>IFERROR(VLOOKUP($W188,NTG_RR!$A:$N,8+COLUMN()-COLUMN($X$8),0),"")</f>
        <v/>
      </c>
      <c r="AA188" s="62" t="str">
        <f>IFERROR(VLOOKUP($W188,NTG_RR!$A:$N,8+COLUMN()-COLUMN($X$8),0),"")</f>
        <v/>
      </c>
      <c r="AB188" s="62" t="str">
        <f>IFERROR(VLOOKUP($W188,NTG_RR!$A:$N,8+COLUMN()-COLUMN($X$8),0),"")</f>
        <v/>
      </c>
      <c r="AC188" s="62" t="str">
        <f>IFERROR(VLOOKUP($W188,NTG_RR!$A:$N,8+COLUMN()-COLUMN($X$8),0),"")</f>
        <v/>
      </c>
      <c r="AD188" s="62" t="str">
        <f>IFERROR(VLOOKUP($W188,NTG_RR!$A:$N,8+COLUMN()-COLUMN($X$8),0),"")</f>
        <v/>
      </c>
      <c r="AF188" s="62" t="str">
        <f>IFERROR(VLOOKUP($W188,NTG_RR!$A:$P,8+COLUMN()-COLUMN($X$8),0),"")</f>
        <v/>
      </c>
    </row>
    <row r="189" spans="17:32" x14ac:dyDescent="0.25">
      <c r="Q189" s="34"/>
      <c r="R189" s="34"/>
      <c r="S189" s="34"/>
      <c r="T189" s="34"/>
      <c r="U189" s="34"/>
      <c r="X189" s="62" t="str">
        <f>IFERROR(VLOOKUP($W189,NTG_RR!$A:$N,8+COLUMN()-COLUMN($X$8),0),"")</f>
        <v/>
      </c>
      <c r="Y189" s="62" t="str">
        <f>IFERROR(VLOOKUP($W189,NTG_RR!$A:$N,8+COLUMN()-COLUMN($X$8),0),"")</f>
        <v/>
      </c>
      <c r="Z189" s="62" t="str">
        <f>IFERROR(VLOOKUP($W189,NTG_RR!$A:$N,8+COLUMN()-COLUMN($X$8),0),"")</f>
        <v/>
      </c>
      <c r="AA189" s="62" t="str">
        <f>IFERROR(VLOOKUP($W189,NTG_RR!$A:$N,8+COLUMN()-COLUMN($X$8),0),"")</f>
        <v/>
      </c>
      <c r="AB189" s="62" t="str">
        <f>IFERROR(VLOOKUP($W189,NTG_RR!$A:$N,8+COLUMN()-COLUMN($X$8),0),"")</f>
        <v/>
      </c>
      <c r="AC189" s="62" t="str">
        <f>IFERROR(VLOOKUP($W189,NTG_RR!$A:$N,8+COLUMN()-COLUMN($X$8),0),"")</f>
        <v/>
      </c>
      <c r="AD189" s="62" t="str">
        <f>IFERROR(VLOOKUP($W189,NTG_RR!$A:$N,8+COLUMN()-COLUMN($X$8),0),"")</f>
        <v/>
      </c>
      <c r="AF189" s="62" t="str">
        <f>IFERROR(VLOOKUP($W189,NTG_RR!$A:$P,8+COLUMN()-COLUMN($X$8),0),"")</f>
        <v/>
      </c>
    </row>
    <row r="190" spans="17:32" x14ac:dyDescent="0.25">
      <c r="Q190" s="34"/>
      <c r="R190" s="34"/>
      <c r="S190" s="34"/>
      <c r="T190" s="34"/>
      <c r="U190" s="34"/>
      <c r="X190" s="62" t="str">
        <f>IFERROR(VLOOKUP($W190,NTG_RR!$A:$N,8+COLUMN()-COLUMN($X$8),0),"")</f>
        <v/>
      </c>
      <c r="Y190" s="62" t="str">
        <f>IFERROR(VLOOKUP($W190,NTG_RR!$A:$N,8+COLUMN()-COLUMN($X$8),0),"")</f>
        <v/>
      </c>
      <c r="Z190" s="62" t="str">
        <f>IFERROR(VLOOKUP($W190,NTG_RR!$A:$N,8+COLUMN()-COLUMN($X$8),0),"")</f>
        <v/>
      </c>
      <c r="AA190" s="62" t="str">
        <f>IFERROR(VLOOKUP($W190,NTG_RR!$A:$N,8+COLUMN()-COLUMN($X$8),0),"")</f>
        <v/>
      </c>
      <c r="AB190" s="62" t="str">
        <f>IFERROR(VLOOKUP($W190,NTG_RR!$A:$N,8+COLUMN()-COLUMN($X$8),0),"")</f>
        <v/>
      </c>
      <c r="AC190" s="62" t="str">
        <f>IFERROR(VLOOKUP($W190,NTG_RR!$A:$N,8+COLUMN()-COLUMN($X$8),0),"")</f>
        <v/>
      </c>
      <c r="AD190" s="62" t="str">
        <f>IFERROR(VLOOKUP($W190,NTG_RR!$A:$N,8+COLUMN()-COLUMN($X$8),0),"")</f>
        <v/>
      </c>
      <c r="AF190" s="62" t="str">
        <f>IFERROR(VLOOKUP($W190,NTG_RR!$A:$P,8+COLUMN()-COLUMN($X$8),0),"")</f>
        <v/>
      </c>
    </row>
    <row r="191" spans="17:32" x14ac:dyDescent="0.25">
      <c r="Q191" s="34"/>
      <c r="R191" s="34"/>
      <c r="S191" s="34"/>
      <c r="T191" s="34"/>
      <c r="U191" s="34"/>
      <c r="X191" s="62" t="str">
        <f>IFERROR(VLOOKUP($W191,NTG_RR!$A:$N,8+COLUMN()-COLUMN($X$8),0),"")</f>
        <v/>
      </c>
      <c r="Y191" s="62" t="str">
        <f>IFERROR(VLOOKUP($W191,NTG_RR!$A:$N,8+COLUMN()-COLUMN($X$8),0),"")</f>
        <v/>
      </c>
      <c r="Z191" s="62" t="str">
        <f>IFERROR(VLOOKUP($W191,NTG_RR!$A:$N,8+COLUMN()-COLUMN($X$8),0),"")</f>
        <v/>
      </c>
      <c r="AA191" s="62" t="str">
        <f>IFERROR(VLOOKUP($W191,NTG_RR!$A:$N,8+COLUMN()-COLUMN($X$8),0),"")</f>
        <v/>
      </c>
      <c r="AB191" s="62" t="str">
        <f>IFERROR(VLOOKUP($W191,NTG_RR!$A:$N,8+COLUMN()-COLUMN($X$8),0),"")</f>
        <v/>
      </c>
      <c r="AC191" s="62" t="str">
        <f>IFERROR(VLOOKUP($W191,NTG_RR!$A:$N,8+COLUMN()-COLUMN($X$8),0),"")</f>
        <v/>
      </c>
      <c r="AD191" s="62" t="str">
        <f>IFERROR(VLOOKUP($W191,NTG_RR!$A:$N,8+COLUMN()-COLUMN($X$8),0),"")</f>
        <v/>
      </c>
      <c r="AF191" s="62" t="str">
        <f>IFERROR(VLOOKUP($W191,NTG_RR!$A:$P,8+COLUMN()-COLUMN($X$8),0),"")</f>
        <v/>
      </c>
    </row>
    <row r="192" spans="17:32" x14ac:dyDescent="0.25">
      <c r="Q192" s="34"/>
      <c r="R192" s="34"/>
      <c r="S192" s="34"/>
      <c r="T192" s="34"/>
      <c r="U192" s="34"/>
      <c r="X192" s="62" t="str">
        <f>IFERROR(VLOOKUP($W192,NTG_RR!$A:$N,8+COLUMN()-COLUMN($X$8),0),"")</f>
        <v/>
      </c>
      <c r="Y192" s="62" t="str">
        <f>IFERROR(VLOOKUP($W192,NTG_RR!$A:$N,8+COLUMN()-COLUMN($X$8),0),"")</f>
        <v/>
      </c>
      <c r="Z192" s="62" t="str">
        <f>IFERROR(VLOOKUP($W192,NTG_RR!$A:$N,8+COLUMN()-COLUMN($X$8),0),"")</f>
        <v/>
      </c>
      <c r="AA192" s="62" t="str">
        <f>IFERROR(VLOOKUP($W192,NTG_RR!$A:$N,8+COLUMN()-COLUMN($X$8),0),"")</f>
        <v/>
      </c>
      <c r="AB192" s="62" t="str">
        <f>IFERROR(VLOOKUP($W192,NTG_RR!$A:$N,8+COLUMN()-COLUMN($X$8),0),"")</f>
        <v/>
      </c>
      <c r="AC192" s="62" t="str">
        <f>IFERROR(VLOOKUP($W192,NTG_RR!$A:$N,8+COLUMN()-COLUMN($X$8),0),"")</f>
        <v/>
      </c>
      <c r="AD192" s="62" t="str">
        <f>IFERROR(VLOOKUP($W192,NTG_RR!$A:$N,8+COLUMN()-COLUMN($X$8),0),"")</f>
        <v/>
      </c>
      <c r="AF192" s="62" t="str">
        <f>IFERROR(VLOOKUP($W192,NTG_RR!$A:$P,8+COLUMN()-COLUMN($X$8),0),"")</f>
        <v/>
      </c>
    </row>
    <row r="193" spans="17:32" x14ac:dyDescent="0.25">
      <c r="Q193" s="34"/>
      <c r="R193" s="34"/>
      <c r="S193" s="34"/>
      <c r="T193" s="34"/>
      <c r="U193" s="34"/>
      <c r="X193" s="62" t="str">
        <f>IFERROR(VLOOKUP($W193,NTG_RR!$A:$N,8+COLUMN()-COLUMN($X$8),0),"")</f>
        <v/>
      </c>
      <c r="Y193" s="62" t="str">
        <f>IFERROR(VLOOKUP($W193,NTG_RR!$A:$N,8+COLUMN()-COLUMN($X$8),0),"")</f>
        <v/>
      </c>
      <c r="Z193" s="62" t="str">
        <f>IFERROR(VLOOKUP($W193,NTG_RR!$A:$N,8+COLUMN()-COLUMN($X$8),0),"")</f>
        <v/>
      </c>
      <c r="AA193" s="62" t="str">
        <f>IFERROR(VLOOKUP($W193,NTG_RR!$A:$N,8+COLUMN()-COLUMN($X$8),0),"")</f>
        <v/>
      </c>
      <c r="AB193" s="62" t="str">
        <f>IFERROR(VLOOKUP($W193,NTG_RR!$A:$N,8+COLUMN()-COLUMN($X$8),0),"")</f>
        <v/>
      </c>
      <c r="AC193" s="62" t="str">
        <f>IFERROR(VLOOKUP($W193,NTG_RR!$A:$N,8+COLUMN()-COLUMN($X$8),0),"")</f>
        <v/>
      </c>
      <c r="AD193" s="62" t="str">
        <f>IFERROR(VLOOKUP($W193,NTG_RR!$A:$N,8+COLUMN()-COLUMN($X$8),0),"")</f>
        <v/>
      </c>
      <c r="AF193" s="62" t="str">
        <f>IFERROR(VLOOKUP($W193,NTG_RR!$A:$P,8+COLUMN()-COLUMN($X$8),0),"")</f>
        <v/>
      </c>
    </row>
    <row r="194" spans="17:32" x14ac:dyDescent="0.25">
      <c r="Q194" s="34"/>
      <c r="R194" s="34"/>
      <c r="S194" s="34"/>
      <c r="T194" s="34"/>
      <c r="U194" s="34"/>
      <c r="X194" s="62" t="str">
        <f>IFERROR(VLOOKUP($W194,NTG_RR!$A:$N,8+COLUMN()-COLUMN($X$8),0),"")</f>
        <v/>
      </c>
      <c r="Y194" s="62" t="str">
        <f>IFERROR(VLOOKUP($W194,NTG_RR!$A:$N,8+COLUMN()-COLUMN($X$8),0),"")</f>
        <v/>
      </c>
      <c r="Z194" s="62" t="str">
        <f>IFERROR(VLOOKUP($W194,NTG_RR!$A:$N,8+COLUMN()-COLUMN($X$8),0),"")</f>
        <v/>
      </c>
      <c r="AA194" s="62" t="str">
        <f>IFERROR(VLOOKUP($W194,NTG_RR!$A:$N,8+COLUMN()-COLUMN($X$8),0),"")</f>
        <v/>
      </c>
      <c r="AB194" s="62" t="str">
        <f>IFERROR(VLOOKUP($W194,NTG_RR!$A:$N,8+COLUMN()-COLUMN($X$8),0),"")</f>
        <v/>
      </c>
      <c r="AC194" s="62" t="str">
        <f>IFERROR(VLOOKUP($W194,NTG_RR!$A:$N,8+COLUMN()-COLUMN($X$8),0),"")</f>
        <v/>
      </c>
      <c r="AD194" s="62" t="str">
        <f>IFERROR(VLOOKUP($W194,NTG_RR!$A:$N,8+COLUMN()-COLUMN($X$8),0),"")</f>
        <v/>
      </c>
      <c r="AF194" s="62" t="str">
        <f>IFERROR(VLOOKUP($W194,NTG_RR!$A:$P,8+COLUMN()-COLUMN($X$8),0),"")</f>
        <v/>
      </c>
    </row>
    <row r="195" spans="17:32" x14ac:dyDescent="0.25">
      <c r="Q195" s="34"/>
      <c r="R195" s="34"/>
      <c r="S195" s="34"/>
      <c r="T195" s="34"/>
      <c r="U195" s="34"/>
      <c r="X195" s="62" t="str">
        <f>IFERROR(VLOOKUP($W195,NTG_RR!$A:$N,8+COLUMN()-COLUMN($X$8),0),"")</f>
        <v/>
      </c>
      <c r="Y195" s="62" t="str">
        <f>IFERROR(VLOOKUP($W195,NTG_RR!$A:$N,8+COLUMN()-COLUMN($X$8),0),"")</f>
        <v/>
      </c>
      <c r="Z195" s="62" t="str">
        <f>IFERROR(VLOOKUP($W195,NTG_RR!$A:$N,8+COLUMN()-COLUMN($X$8),0),"")</f>
        <v/>
      </c>
      <c r="AA195" s="62" t="str">
        <f>IFERROR(VLOOKUP($W195,NTG_RR!$A:$N,8+COLUMN()-COLUMN($X$8),0),"")</f>
        <v/>
      </c>
      <c r="AB195" s="62" t="str">
        <f>IFERROR(VLOOKUP($W195,NTG_RR!$A:$N,8+COLUMN()-COLUMN($X$8),0),"")</f>
        <v/>
      </c>
      <c r="AC195" s="62" t="str">
        <f>IFERROR(VLOOKUP($W195,NTG_RR!$A:$N,8+COLUMN()-COLUMN($X$8),0),"")</f>
        <v/>
      </c>
      <c r="AD195" s="62" t="str">
        <f>IFERROR(VLOOKUP($W195,NTG_RR!$A:$N,8+COLUMN()-COLUMN($X$8),0),"")</f>
        <v/>
      </c>
      <c r="AF195" s="62" t="str">
        <f>IFERROR(VLOOKUP($W195,NTG_RR!$A:$P,8+COLUMN()-COLUMN($X$8),0),"")</f>
        <v/>
      </c>
    </row>
    <row r="196" spans="17:32" x14ac:dyDescent="0.25">
      <c r="Q196" s="34"/>
      <c r="R196" s="34"/>
      <c r="S196" s="34"/>
      <c r="T196" s="34"/>
      <c r="U196" s="34"/>
      <c r="X196" s="62" t="str">
        <f>IFERROR(VLOOKUP($W196,NTG_RR!$A:$N,8+COLUMN()-COLUMN($X$8),0),"")</f>
        <v/>
      </c>
      <c r="Y196" s="62" t="str">
        <f>IFERROR(VLOOKUP($W196,NTG_RR!$A:$N,8+COLUMN()-COLUMN($X$8),0),"")</f>
        <v/>
      </c>
      <c r="Z196" s="62" t="str">
        <f>IFERROR(VLOOKUP($W196,NTG_RR!$A:$N,8+COLUMN()-COLUMN($X$8),0),"")</f>
        <v/>
      </c>
      <c r="AA196" s="62" t="str">
        <f>IFERROR(VLOOKUP($W196,NTG_RR!$A:$N,8+COLUMN()-COLUMN($X$8),0),"")</f>
        <v/>
      </c>
      <c r="AB196" s="62" t="str">
        <f>IFERROR(VLOOKUP($W196,NTG_RR!$A:$N,8+COLUMN()-COLUMN($X$8),0),"")</f>
        <v/>
      </c>
      <c r="AC196" s="62" t="str">
        <f>IFERROR(VLOOKUP($W196,NTG_RR!$A:$N,8+COLUMN()-COLUMN($X$8),0),"")</f>
        <v/>
      </c>
      <c r="AD196" s="62" t="str">
        <f>IFERROR(VLOOKUP($W196,NTG_RR!$A:$N,8+COLUMN()-COLUMN($X$8),0),"")</f>
        <v/>
      </c>
      <c r="AF196" s="62" t="str">
        <f>IFERROR(VLOOKUP($W196,NTG_RR!$A:$P,8+COLUMN()-COLUMN($X$8),0),"")</f>
        <v/>
      </c>
    </row>
    <row r="197" spans="17:32" x14ac:dyDescent="0.25">
      <c r="Q197" s="34"/>
      <c r="R197" s="34"/>
      <c r="S197" s="34"/>
      <c r="T197" s="34"/>
      <c r="U197" s="34"/>
      <c r="X197" s="62" t="str">
        <f>IFERROR(VLOOKUP($W197,NTG_RR!$A:$N,8+COLUMN()-COLUMN($X$8),0),"")</f>
        <v/>
      </c>
      <c r="Y197" s="62" t="str">
        <f>IFERROR(VLOOKUP($W197,NTG_RR!$A:$N,8+COLUMN()-COLUMN($X$8),0),"")</f>
        <v/>
      </c>
      <c r="Z197" s="62" t="str">
        <f>IFERROR(VLOOKUP($W197,NTG_RR!$A:$N,8+COLUMN()-COLUMN($X$8),0),"")</f>
        <v/>
      </c>
      <c r="AA197" s="62" t="str">
        <f>IFERROR(VLOOKUP($W197,NTG_RR!$A:$N,8+COLUMN()-COLUMN($X$8),0),"")</f>
        <v/>
      </c>
      <c r="AB197" s="62" t="str">
        <f>IFERROR(VLOOKUP($W197,NTG_RR!$A:$N,8+COLUMN()-COLUMN($X$8),0),"")</f>
        <v/>
      </c>
      <c r="AC197" s="62" t="str">
        <f>IFERROR(VLOOKUP($W197,NTG_RR!$A:$N,8+COLUMN()-COLUMN($X$8),0),"")</f>
        <v/>
      </c>
      <c r="AD197" s="62" t="str">
        <f>IFERROR(VLOOKUP($W197,NTG_RR!$A:$N,8+COLUMN()-COLUMN($X$8),0),"")</f>
        <v/>
      </c>
      <c r="AF197" s="62" t="str">
        <f>IFERROR(VLOOKUP($W197,NTG_RR!$A:$P,8+COLUMN()-COLUMN($X$8),0),"")</f>
        <v/>
      </c>
    </row>
    <row r="198" spans="17:32" x14ac:dyDescent="0.25">
      <c r="Q198" s="34"/>
      <c r="R198" s="34"/>
      <c r="S198" s="34"/>
      <c r="T198" s="34"/>
      <c r="U198" s="34"/>
      <c r="X198" s="62" t="str">
        <f>IFERROR(VLOOKUP($W198,NTG_RR!$A:$N,8+COLUMN()-COLUMN($X$8),0),"")</f>
        <v/>
      </c>
      <c r="Y198" s="62" t="str">
        <f>IFERROR(VLOOKUP($W198,NTG_RR!$A:$N,8+COLUMN()-COLUMN($X$8),0),"")</f>
        <v/>
      </c>
      <c r="Z198" s="62" t="str">
        <f>IFERROR(VLOOKUP($W198,NTG_RR!$A:$N,8+COLUMN()-COLUMN($X$8),0),"")</f>
        <v/>
      </c>
      <c r="AA198" s="62" t="str">
        <f>IFERROR(VLOOKUP($W198,NTG_RR!$A:$N,8+COLUMN()-COLUMN($X$8),0),"")</f>
        <v/>
      </c>
      <c r="AB198" s="62" t="str">
        <f>IFERROR(VLOOKUP($W198,NTG_RR!$A:$N,8+COLUMN()-COLUMN($X$8),0),"")</f>
        <v/>
      </c>
      <c r="AC198" s="62" t="str">
        <f>IFERROR(VLOOKUP($W198,NTG_RR!$A:$N,8+COLUMN()-COLUMN($X$8),0),"")</f>
        <v/>
      </c>
      <c r="AD198" s="62" t="str">
        <f>IFERROR(VLOOKUP($W198,NTG_RR!$A:$N,8+COLUMN()-COLUMN($X$8),0),"")</f>
        <v/>
      </c>
      <c r="AF198" s="62" t="str">
        <f>IFERROR(VLOOKUP($W198,NTG_RR!$A:$P,8+COLUMN()-COLUMN($X$8),0),"")</f>
        <v/>
      </c>
    </row>
    <row r="199" spans="17:32" x14ac:dyDescent="0.25">
      <c r="Q199" s="34"/>
      <c r="R199" s="34"/>
      <c r="S199" s="34"/>
      <c r="T199" s="34"/>
      <c r="U199" s="34"/>
      <c r="X199" s="62" t="str">
        <f>IFERROR(VLOOKUP($W199,NTG_RR!$A:$N,8+COLUMN()-COLUMN($X$8),0),"")</f>
        <v/>
      </c>
      <c r="Y199" s="62" t="str">
        <f>IFERROR(VLOOKUP($W199,NTG_RR!$A:$N,8+COLUMN()-COLUMN($X$8),0),"")</f>
        <v/>
      </c>
      <c r="Z199" s="62" t="str">
        <f>IFERROR(VLOOKUP($W199,NTG_RR!$A:$N,8+COLUMN()-COLUMN($X$8),0),"")</f>
        <v/>
      </c>
      <c r="AA199" s="62" t="str">
        <f>IFERROR(VLOOKUP($W199,NTG_RR!$A:$N,8+COLUMN()-COLUMN($X$8),0),"")</f>
        <v/>
      </c>
      <c r="AB199" s="62" t="str">
        <f>IFERROR(VLOOKUP($W199,NTG_RR!$A:$N,8+COLUMN()-COLUMN($X$8),0),"")</f>
        <v/>
      </c>
      <c r="AC199" s="62" t="str">
        <f>IFERROR(VLOOKUP($W199,NTG_RR!$A:$N,8+COLUMN()-COLUMN($X$8),0),"")</f>
        <v/>
      </c>
      <c r="AD199" s="62" t="str">
        <f>IFERROR(VLOOKUP($W199,NTG_RR!$A:$N,8+COLUMN()-COLUMN($X$8),0),"")</f>
        <v/>
      </c>
      <c r="AF199" s="62" t="str">
        <f>IFERROR(VLOOKUP($W199,NTG_RR!$A:$P,8+COLUMN()-COLUMN($X$8),0),"")</f>
        <v/>
      </c>
    </row>
    <row r="200" spans="17:32" x14ac:dyDescent="0.25">
      <c r="Q200" s="34"/>
      <c r="R200" s="34"/>
      <c r="S200" s="34"/>
      <c r="T200" s="34"/>
      <c r="U200" s="34"/>
      <c r="X200" s="62" t="str">
        <f>IFERROR(VLOOKUP($W200,NTG_RR!$A:$N,8+COLUMN()-COLUMN($X$8),0),"")</f>
        <v/>
      </c>
      <c r="Y200" s="62" t="str">
        <f>IFERROR(VLOOKUP($W200,NTG_RR!$A:$N,8+COLUMN()-COLUMN($X$8),0),"")</f>
        <v/>
      </c>
      <c r="Z200" s="62" t="str">
        <f>IFERROR(VLOOKUP($W200,NTG_RR!$A:$N,8+COLUMN()-COLUMN($X$8),0),"")</f>
        <v/>
      </c>
      <c r="AA200" s="62" t="str">
        <f>IFERROR(VLOOKUP($W200,NTG_RR!$A:$N,8+COLUMN()-COLUMN($X$8),0),"")</f>
        <v/>
      </c>
      <c r="AB200" s="62" t="str">
        <f>IFERROR(VLOOKUP($W200,NTG_RR!$A:$N,8+COLUMN()-COLUMN($X$8),0),"")</f>
        <v/>
      </c>
      <c r="AC200" s="62" t="str">
        <f>IFERROR(VLOOKUP($W200,NTG_RR!$A:$N,8+COLUMN()-COLUMN($X$8),0),"")</f>
        <v/>
      </c>
      <c r="AD200" s="62" t="str">
        <f>IFERROR(VLOOKUP($W200,NTG_RR!$A:$N,8+COLUMN()-COLUMN($X$8),0),"")</f>
        <v/>
      </c>
      <c r="AF200" s="62" t="str">
        <f>IFERROR(VLOOKUP($W200,NTG_RR!$A:$P,8+COLUMN()-COLUMN($X$8),0),"")</f>
        <v/>
      </c>
    </row>
    <row r="201" spans="17:32" x14ac:dyDescent="0.25">
      <c r="Q201" s="34"/>
      <c r="R201" s="34"/>
      <c r="S201" s="34"/>
      <c r="T201" s="34"/>
      <c r="U201" s="34"/>
      <c r="X201" s="62" t="str">
        <f>IFERROR(VLOOKUP($W201,NTG_RR!$A:$N,8+COLUMN()-COLUMN($X$8),0),"")</f>
        <v/>
      </c>
      <c r="Y201" s="62" t="str">
        <f>IFERROR(VLOOKUP($W201,NTG_RR!$A:$N,8+COLUMN()-COLUMN($X$8),0),"")</f>
        <v/>
      </c>
      <c r="Z201" s="62" t="str">
        <f>IFERROR(VLOOKUP($W201,NTG_RR!$A:$N,8+COLUMN()-COLUMN($X$8),0),"")</f>
        <v/>
      </c>
      <c r="AA201" s="62" t="str">
        <f>IFERROR(VLOOKUP($W201,NTG_RR!$A:$N,8+COLUMN()-COLUMN($X$8),0),"")</f>
        <v/>
      </c>
      <c r="AB201" s="62" t="str">
        <f>IFERROR(VLOOKUP($W201,NTG_RR!$A:$N,8+COLUMN()-COLUMN($X$8),0),"")</f>
        <v/>
      </c>
      <c r="AC201" s="62" t="str">
        <f>IFERROR(VLOOKUP($W201,NTG_RR!$A:$N,8+COLUMN()-COLUMN($X$8),0),"")</f>
        <v/>
      </c>
      <c r="AD201" s="62" t="str">
        <f>IFERROR(VLOOKUP($W201,NTG_RR!$A:$N,8+COLUMN()-COLUMN($X$8),0),"")</f>
        <v/>
      </c>
      <c r="AF201" s="62" t="str">
        <f>IFERROR(VLOOKUP($W201,NTG_RR!$A:$P,8+COLUMN()-COLUMN($X$8),0),"")</f>
        <v/>
      </c>
    </row>
    <row r="202" spans="17:32" x14ac:dyDescent="0.25">
      <c r="Q202" s="34"/>
      <c r="R202" s="34"/>
      <c r="S202" s="34"/>
      <c r="T202" s="34"/>
      <c r="U202" s="34"/>
      <c r="X202" s="62" t="str">
        <f>IFERROR(VLOOKUP($W202,NTG_RR!$A:$N,8+COLUMN()-COLUMN($X$8),0),"")</f>
        <v/>
      </c>
      <c r="Y202" s="62" t="str">
        <f>IFERROR(VLOOKUP($W202,NTG_RR!$A:$N,8+COLUMN()-COLUMN($X$8),0),"")</f>
        <v/>
      </c>
      <c r="Z202" s="62" t="str">
        <f>IFERROR(VLOOKUP($W202,NTG_RR!$A:$N,8+COLUMN()-COLUMN($X$8),0),"")</f>
        <v/>
      </c>
      <c r="AA202" s="62" t="str">
        <f>IFERROR(VLOOKUP($W202,NTG_RR!$A:$N,8+COLUMN()-COLUMN($X$8),0),"")</f>
        <v/>
      </c>
      <c r="AB202" s="62" t="str">
        <f>IFERROR(VLOOKUP($W202,NTG_RR!$A:$N,8+COLUMN()-COLUMN($X$8),0),"")</f>
        <v/>
      </c>
      <c r="AC202" s="62" t="str">
        <f>IFERROR(VLOOKUP($W202,NTG_RR!$A:$N,8+COLUMN()-COLUMN($X$8),0),"")</f>
        <v/>
      </c>
      <c r="AD202" s="62" t="str">
        <f>IFERROR(VLOOKUP($W202,NTG_RR!$A:$N,8+COLUMN()-COLUMN($X$8),0),"")</f>
        <v/>
      </c>
      <c r="AF202" s="62" t="str">
        <f>IFERROR(VLOOKUP($W202,NTG_RR!$A:$P,8+COLUMN()-COLUMN($X$8),0),"")</f>
        <v/>
      </c>
    </row>
    <row r="203" spans="17:32" x14ac:dyDescent="0.25">
      <c r="Q203" s="34"/>
      <c r="R203" s="34"/>
      <c r="S203" s="34"/>
      <c r="T203" s="34"/>
      <c r="U203" s="34"/>
      <c r="X203" s="62" t="str">
        <f>IFERROR(VLOOKUP($W203,NTG_RR!$A:$N,8+COLUMN()-COLUMN($X$8),0),"")</f>
        <v/>
      </c>
      <c r="Y203" s="62" t="str">
        <f>IFERROR(VLOOKUP($W203,NTG_RR!$A:$N,8+COLUMN()-COLUMN($X$8),0),"")</f>
        <v/>
      </c>
      <c r="Z203" s="62" t="str">
        <f>IFERROR(VLOOKUP($W203,NTG_RR!$A:$N,8+COLUMN()-COLUMN($X$8),0),"")</f>
        <v/>
      </c>
      <c r="AA203" s="62" t="str">
        <f>IFERROR(VLOOKUP($W203,NTG_RR!$A:$N,8+COLUMN()-COLUMN($X$8),0),"")</f>
        <v/>
      </c>
      <c r="AB203" s="62" t="str">
        <f>IFERROR(VLOOKUP($W203,NTG_RR!$A:$N,8+COLUMN()-COLUMN($X$8),0),"")</f>
        <v/>
      </c>
      <c r="AC203" s="62" t="str">
        <f>IFERROR(VLOOKUP($W203,NTG_RR!$A:$N,8+COLUMN()-COLUMN($X$8),0),"")</f>
        <v/>
      </c>
      <c r="AD203" s="62" t="str">
        <f>IFERROR(VLOOKUP($W203,NTG_RR!$A:$N,8+COLUMN()-COLUMN($X$8),0),"")</f>
        <v/>
      </c>
      <c r="AF203" s="62" t="str">
        <f>IFERROR(VLOOKUP($W203,NTG_RR!$A:$P,8+COLUMN()-COLUMN($X$8),0),"")</f>
        <v/>
      </c>
    </row>
    <row r="204" spans="17:32" x14ac:dyDescent="0.25">
      <c r="Q204" s="34"/>
      <c r="R204" s="34"/>
      <c r="S204" s="34"/>
      <c r="T204" s="34"/>
      <c r="U204" s="34"/>
      <c r="X204" s="62" t="str">
        <f>IFERROR(VLOOKUP($W204,NTG_RR!$A:$N,8+COLUMN()-COLUMN($X$8),0),"")</f>
        <v/>
      </c>
      <c r="Y204" s="62" t="str">
        <f>IFERROR(VLOOKUP($W204,NTG_RR!$A:$N,8+COLUMN()-COLUMN($X$8),0),"")</f>
        <v/>
      </c>
      <c r="Z204" s="62" t="str">
        <f>IFERROR(VLOOKUP($W204,NTG_RR!$A:$N,8+COLUMN()-COLUMN($X$8),0),"")</f>
        <v/>
      </c>
      <c r="AA204" s="62" t="str">
        <f>IFERROR(VLOOKUP($W204,NTG_RR!$A:$N,8+COLUMN()-COLUMN($X$8),0),"")</f>
        <v/>
      </c>
      <c r="AB204" s="62" t="str">
        <f>IFERROR(VLOOKUP($W204,NTG_RR!$A:$N,8+COLUMN()-COLUMN($X$8),0),"")</f>
        <v/>
      </c>
      <c r="AC204" s="62" t="str">
        <f>IFERROR(VLOOKUP($W204,NTG_RR!$A:$N,8+COLUMN()-COLUMN($X$8),0),"")</f>
        <v/>
      </c>
      <c r="AD204" s="62" t="str">
        <f>IFERROR(VLOOKUP($W204,NTG_RR!$A:$N,8+COLUMN()-COLUMN($X$8),0),"")</f>
        <v/>
      </c>
      <c r="AF204" s="62" t="str">
        <f>IFERROR(VLOOKUP($W204,NTG_RR!$A:$P,8+COLUMN()-COLUMN($X$8),0),"")</f>
        <v/>
      </c>
    </row>
    <row r="205" spans="17:32" x14ac:dyDescent="0.25">
      <c r="Q205" s="34"/>
      <c r="R205" s="34"/>
      <c r="S205" s="34"/>
      <c r="T205" s="34"/>
      <c r="U205" s="34"/>
      <c r="X205" s="62" t="str">
        <f>IFERROR(VLOOKUP($W205,NTG_RR!$A:$N,8+COLUMN()-COLUMN($X$8),0),"")</f>
        <v/>
      </c>
      <c r="Y205" s="62" t="str">
        <f>IFERROR(VLOOKUP($W205,NTG_RR!$A:$N,8+COLUMN()-COLUMN($X$8),0),"")</f>
        <v/>
      </c>
      <c r="Z205" s="62" t="str">
        <f>IFERROR(VLOOKUP($W205,NTG_RR!$A:$N,8+COLUMN()-COLUMN($X$8),0),"")</f>
        <v/>
      </c>
      <c r="AA205" s="62" t="str">
        <f>IFERROR(VLOOKUP($W205,NTG_RR!$A:$N,8+COLUMN()-COLUMN($X$8),0),"")</f>
        <v/>
      </c>
      <c r="AB205" s="62" t="str">
        <f>IFERROR(VLOOKUP($W205,NTG_RR!$A:$N,8+COLUMN()-COLUMN($X$8),0),"")</f>
        <v/>
      </c>
      <c r="AC205" s="62" t="str">
        <f>IFERROR(VLOOKUP($W205,NTG_RR!$A:$N,8+COLUMN()-COLUMN($X$8),0),"")</f>
        <v/>
      </c>
      <c r="AD205" s="62" t="str">
        <f>IFERROR(VLOOKUP($W205,NTG_RR!$A:$N,8+COLUMN()-COLUMN($X$8),0),"")</f>
        <v/>
      </c>
      <c r="AF205" s="62" t="str">
        <f>IFERROR(VLOOKUP($W205,NTG_RR!$A:$P,8+COLUMN()-COLUMN($X$8),0),"")</f>
        <v/>
      </c>
    </row>
    <row r="206" spans="17:32" x14ac:dyDescent="0.25">
      <c r="Q206" s="34"/>
      <c r="R206" s="34"/>
      <c r="S206" s="34"/>
      <c r="T206" s="34"/>
      <c r="U206" s="34"/>
      <c r="X206" s="62" t="str">
        <f>IFERROR(VLOOKUP($W206,NTG_RR!$A:$N,8+COLUMN()-COLUMN($X$8),0),"")</f>
        <v/>
      </c>
      <c r="Y206" s="62" t="str">
        <f>IFERROR(VLOOKUP($W206,NTG_RR!$A:$N,8+COLUMN()-COLUMN($X$8),0),"")</f>
        <v/>
      </c>
      <c r="Z206" s="62" t="str">
        <f>IFERROR(VLOOKUP($W206,NTG_RR!$A:$N,8+COLUMN()-COLUMN($X$8),0),"")</f>
        <v/>
      </c>
      <c r="AA206" s="62" t="str">
        <f>IFERROR(VLOOKUP($W206,NTG_RR!$A:$N,8+COLUMN()-COLUMN($X$8),0),"")</f>
        <v/>
      </c>
      <c r="AB206" s="62" t="str">
        <f>IFERROR(VLOOKUP($W206,NTG_RR!$A:$N,8+COLUMN()-COLUMN($X$8),0),"")</f>
        <v/>
      </c>
      <c r="AC206" s="62" t="str">
        <f>IFERROR(VLOOKUP($W206,NTG_RR!$A:$N,8+COLUMN()-COLUMN($X$8),0),"")</f>
        <v/>
      </c>
      <c r="AD206" s="62" t="str">
        <f>IFERROR(VLOOKUP($W206,NTG_RR!$A:$N,8+COLUMN()-COLUMN($X$8),0),"")</f>
        <v/>
      </c>
      <c r="AF206" s="62" t="str">
        <f>IFERROR(VLOOKUP($W206,NTG_RR!$A:$P,8+COLUMN()-COLUMN($X$8),0),"")</f>
        <v/>
      </c>
    </row>
    <row r="207" spans="17:32" x14ac:dyDescent="0.25">
      <c r="Q207" s="34"/>
      <c r="R207" s="34"/>
      <c r="S207" s="34"/>
      <c r="T207" s="34"/>
      <c r="U207" s="34"/>
      <c r="X207" s="62" t="str">
        <f>IFERROR(VLOOKUP($W207,NTG_RR!$A:$N,8+COLUMN()-COLUMN($X$8),0),"")</f>
        <v/>
      </c>
      <c r="Y207" s="62" t="str">
        <f>IFERROR(VLOOKUP($W207,NTG_RR!$A:$N,8+COLUMN()-COLUMN($X$8),0),"")</f>
        <v/>
      </c>
      <c r="Z207" s="62" t="str">
        <f>IFERROR(VLOOKUP($W207,NTG_RR!$A:$N,8+COLUMN()-COLUMN($X$8),0),"")</f>
        <v/>
      </c>
      <c r="AA207" s="62" t="str">
        <f>IFERROR(VLOOKUP($W207,NTG_RR!$A:$N,8+COLUMN()-COLUMN($X$8),0),"")</f>
        <v/>
      </c>
      <c r="AB207" s="62" t="str">
        <f>IFERROR(VLOOKUP($W207,NTG_RR!$A:$N,8+COLUMN()-COLUMN($X$8),0),"")</f>
        <v/>
      </c>
      <c r="AC207" s="62" t="str">
        <f>IFERROR(VLOOKUP($W207,NTG_RR!$A:$N,8+COLUMN()-COLUMN($X$8),0),"")</f>
        <v/>
      </c>
      <c r="AD207" s="62" t="str">
        <f>IFERROR(VLOOKUP($W207,NTG_RR!$A:$N,8+COLUMN()-COLUMN($X$8),0),"")</f>
        <v/>
      </c>
      <c r="AF207" s="62" t="str">
        <f>IFERROR(VLOOKUP($W207,NTG_RR!$A:$P,8+COLUMN()-COLUMN($X$8),0),"")</f>
        <v/>
      </c>
    </row>
    <row r="208" spans="17:32" x14ac:dyDescent="0.25">
      <c r="Q208" s="34"/>
      <c r="R208" s="34"/>
      <c r="S208" s="34"/>
      <c r="T208" s="34"/>
      <c r="U208" s="34"/>
      <c r="X208" s="62" t="str">
        <f>IFERROR(VLOOKUP($W208,NTG_RR!$A:$N,8+COLUMN()-COLUMN($X$8),0),"")</f>
        <v/>
      </c>
      <c r="Y208" s="62" t="str">
        <f>IFERROR(VLOOKUP($W208,NTG_RR!$A:$N,8+COLUMN()-COLUMN($X$8),0),"")</f>
        <v/>
      </c>
      <c r="Z208" s="62" t="str">
        <f>IFERROR(VLOOKUP($W208,NTG_RR!$A:$N,8+COLUMN()-COLUMN($X$8),0),"")</f>
        <v/>
      </c>
      <c r="AA208" s="62" t="str">
        <f>IFERROR(VLOOKUP($W208,NTG_RR!$A:$N,8+COLUMN()-COLUMN($X$8),0),"")</f>
        <v/>
      </c>
      <c r="AB208" s="62" t="str">
        <f>IFERROR(VLOOKUP($W208,NTG_RR!$A:$N,8+COLUMN()-COLUMN($X$8),0),"")</f>
        <v/>
      </c>
      <c r="AC208" s="62" t="str">
        <f>IFERROR(VLOOKUP($W208,NTG_RR!$A:$N,8+COLUMN()-COLUMN($X$8),0),"")</f>
        <v/>
      </c>
      <c r="AD208" s="62" t="str">
        <f>IFERROR(VLOOKUP($W208,NTG_RR!$A:$N,8+COLUMN()-COLUMN($X$8),0),"")</f>
        <v/>
      </c>
      <c r="AF208" s="62" t="str">
        <f>IFERROR(VLOOKUP($W208,NTG_RR!$A:$P,8+COLUMN()-COLUMN($X$8),0),"")</f>
        <v/>
      </c>
    </row>
    <row r="209" spans="17:32" x14ac:dyDescent="0.25">
      <c r="Q209" s="34"/>
      <c r="R209" s="34"/>
      <c r="S209" s="34"/>
      <c r="T209" s="34"/>
      <c r="U209" s="34"/>
      <c r="X209" s="62" t="str">
        <f>IFERROR(VLOOKUP($W209,NTG_RR!$A:$N,8+COLUMN()-COLUMN($X$8),0),"")</f>
        <v/>
      </c>
      <c r="Y209" s="62" t="str">
        <f>IFERROR(VLOOKUP($W209,NTG_RR!$A:$N,8+COLUMN()-COLUMN($X$8),0),"")</f>
        <v/>
      </c>
      <c r="Z209" s="62" t="str">
        <f>IFERROR(VLOOKUP($W209,NTG_RR!$A:$N,8+COLUMN()-COLUMN($X$8),0),"")</f>
        <v/>
      </c>
      <c r="AA209" s="62" t="str">
        <f>IFERROR(VLOOKUP($W209,NTG_RR!$A:$N,8+COLUMN()-COLUMN($X$8),0),"")</f>
        <v/>
      </c>
      <c r="AB209" s="62" t="str">
        <f>IFERROR(VLOOKUP($W209,NTG_RR!$A:$N,8+COLUMN()-COLUMN($X$8),0),"")</f>
        <v/>
      </c>
      <c r="AC209" s="62" t="str">
        <f>IFERROR(VLOOKUP($W209,NTG_RR!$A:$N,8+COLUMN()-COLUMN($X$8),0),"")</f>
        <v/>
      </c>
      <c r="AD209" s="62" t="str">
        <f>IFERROR(VLOOKUP($W209,NTG_RR!$A:$N,8+COLUMN()-COLUMN($X$8),0),"")</f>
        <v/>
      </c>
      <c r="AF209" s="62" t="str">
        <f>IFERROR(VLOOKUP($W209,NTG_RR!$A:$P,8+COLUMN()-COLUMN($X$8),0),"")</f>
        <v/>
      </c>
    </row>
    <row r="210" spans="17:32" x14ac:dyDescent="0.25">
      <c r="Q210" s="34"/>
      <c r="R210" s="34"/>
      <c r="S210" s="34"/>
      <c r="T210" s="34"/>
      <c r="U210" s="34"/>
      <c r="X210" s="62" t="str">
        <f>IFERROR(VLOOKUP($W210,NTG_RR!$A:$N,8+COLUMN()-COLUMN($X$8),0),"")</f>
        <v/>
      </c>
      <c r="Y210" s="62" t="str">
        <f>IFERROR(VLOOKUP($W210,NTG_RR!$A:$N,8+COLUMN()-COLUMN($X$8),0),"")</f>
        <v/>
      </c>
      <c r="Z210" s="62" t="str">
        <f>IFERROR(VLOOKUP($W210,NTG_RR!$A:$N,8+COLUMN()-COLUMN($X$8),0),"")</f>
        <v/>
      </c>
      <c r="AA210" s="62" t="str">
        <f>IFERROR(VLOOKUP($W210,NTG_RR!$A:$N,8+COLUMN()-COLUMN($X$8),0),"")</f>
        <v/>
      </c>
      <c r="AB210" s="62" t="str">
        <f>IFERROR(VLOOKUP($W210,NTG_RR!$A:$N,8+COLUMN()-COLUMN($X$8),0),"")</f>
        <v/>
      </c>
      <c r="AC210" s="62" t="str">
        <f>IFERROR(VLOOKUP($W210,NTG_RR!$A:$N,8+COLUMN()-COLUMN($X$8),0),"")</f>
        <v/>
      </c>
      <c r="AD210" s="62" t="str">
        <f>IFERROR(VLOOKUP($W210,NTG_RR!$A:$N,8+COLUMN()-COLUMN($X$8),0),"")</f>
        <v/>
      </c>
      <c r="AF210" s="62" t="str">
        <f>IFERROR(VLOOKUP($W210,NTG_RR!$A:$P,8+COLUMN()-COLUMN($X$8),0),"")</f>
        <v/>
      </c>
    </row>
    <row r="211" spans="17:32" x14ac:dyDescent="0.25">
      <c r="Q211" s="34"/>
      <c r="R211" s="34"/>
      <c r="S211" s="34"/>
      <c r="T211" s="34"/>
      <c r="U211" s="34"/>
      <c r="X211" s="62" t="str">
        <f>IFERROR(VLOOKUP($W211,NTG_RR!$A:$N,8+COLUMN()-COLUMN($X$8),0),"")</f>
        <v/>
      </c>
      <c r="Y211" s="62" t="str">
        <f>IFERROR(VLOOKUP($W211,NTG_RR!$A:$N,8+COLUMN()-COLUMN($X$8),0),"")</f>
        <v/>
      </c>
      <c r="Z211" s="62" t="str">
        <f>IFERROR(VLOOKUP($W211,NTG_RR!$A:$N,8+COLUMN()-COLUMN($X$8),0),"")</f>
        <v/>
      </c>
      <c r="AA211" s="62" t="str">
        <f>IFERROR(VLOOKUP($W211,NTG_RR!$A:$N,8+COLUMN()-COLUMN($X$8),0),"")</f>
        <v/>
      </c>
      <c r="AB211" s="62" t="str">
        <f>IFERROR(VLOOKUP($W211,NTG_RR!$A:$N,8+COLUMN()-COLUMN($X$8),0),"")</f>
        <v/>
      </c>
      <c r="AC211" s="62" t="str">
        <f>IFERROR(VLOOKUP($W211,NTG_RR!$A:$N,8+COLUMN()-COLUMN($X$8),0),"")</f>
        <v/>
      </c>
      <c r="AD211" s="62" t="str">
        <f>IFERROR(VLOOKUP($W211,NTG_RR!$A:$N,8+COLUMN()-COLUMN($X$8),0),"")</f>
        <v/>
      </c>
      <c r="AF211" s="62" t="str">
        <f>IFERROR(VLOOKUP($W211,NTG_RR!$A:$P,8+COLUMN()-COLUMN($X$8),0),"")</f>
        <v/>
      </c>
    </row>
    <row r="212" spans="17:32" x14ac:dyDescent="0.25">
      <c r="Q212" s="34"/>
      <c r="R212" s="34"/>
      <c r="S212" s="34"/>
      <c r="T212" s="34"/>
      <c r="U212" s="34"/>
      <c r="X212" s="62" t="str">
        <f>IFERROR(VLOOKUP($W212,NTG_RR!$A:$N,8+COLUMN()-COLUMN($X$8),0),"")</f>
        <v/>
      </c>
      <c r="Y212" s="62" t="str">
        <f>IFERROR(VLOOKUP($W212,NTG_RR!$A:$N,8+COLUMN()-COLUMN($X$8),0),"")</f>
        <v/>
      </c>
      <c r="Z212" s="62" t="str">
        <f>IFERROR(VLOOKUP($W212,NTG_RR!$A:$N,8+COLUMN()-COLUMN($X$8),0),"")</f>
        <v/>
      </c>
      <c r="AA212" s="62" t="str">
        <f>IFERROR(VLOOKUP($W212,NTG_RR!$A:$N,8+COLUMN()-COLUMN($X$8),0),"")</f>
        <v/>
      </c>
      <c r="AB212" s="62" t="str">
        <f>IFERROR(VLOOKUP($W212,NTG_RR!$A:$N,8+COLUMN()-COLUMN($X$8),0),"")</f>
        <v/>
      </c>
      <c r="AC212" s="62" t="str">
        <f>IFERROR(VLOOKUP($W212,NTG_RR!$A:$N,8+COLUMN()-COLUMN($X$8),0),"")</f>
        <v/>
      </c>
      <c r="AD212" s="62" t="str">
        <f>IFERROR(VLOOKUP($W212,NTG_RR!$A:$N,8+COLUMN()-COLUMN($X$8),0),"")</f>
        <v/>
      </c>
      <c r="AF212" s="62" t="str">
        <f>IFERROR(VLOOKUP($W212,NTG_RR!$A:$P,8+COLUMN()-COLUMN($X$8),0),"")</f>
        <v/>
      </c>
    </row>
    <row r="213" spans="17:32" x14ac:dyDescent="0.25">
      <c r="Q213" s="34"/>
      <c r="R213" s="34"/>
      <c r="S213" s="34"/>
      <c r="T213" s="34"/>
      <c r="U213" s="34"/>
      <c r="X213" s="62" t="str">
        <f>IFERROR(VLOOKUP($W213,NTG_RR!$A:$N,8+COLUMN()-COLUMN($X$8),0),"")</f>
        <v/>
      </c>
      <c r="Y213" s="62" t="str">
        <f>IFERROR(VLOOKUP($W213,NTG_RR!$A:$N,8+COLUMN()-COLUMN($X$8),0),"")</f>
        <v/>
      </c>
      <c r="Z213" s="62" t="str">
        <f>IFERROR(VLOOKUP($W213,NTG_RR!$A:$N,8+COLUMN()-COLUMN($X$8),0),"")</f>
        <v/>
      </c>
      <c r="AA213" s="62" t="str">
        <f>IFERROR(VLOOKUP($W213,NTG_RR!$A:$N,8+COLUMN()-COLUMN($X$8),0),"")</f>
        <v/>
      </c>
      <c r="AB213" s="62" t="str">
        <f>IFERROR(VLOOKUP($W213,NTG_RR!$A:$N,8+COLUMN()-COLUMN($X$8),0),"")</f>
        <v/>
      </c>
      <c r="AC213" s="62" t="str">
        <f>IFERROR(VLOOKUP($W213,NTG_RR!$A:$N,8+COLUMN()-COLUMN($X$8),0),"")</f>
        <v/>
      </c>
      <c r="AD213" s="62" t="str">
        <f>IFERROR(VLOOKUP($W213,NTG_RR!$A:$N,8+COLUMN()-COLUMN($X$8),0),"")</f>
        <v/>
      </c>
      <c r="AF213" s="62" t="str">
        <f>IFERROR(VLOOKUP($W213,NTG_RR!$A:$P,8+COLUMN()-COLUMN($X$8),0),"")</f>
        <v/>
      </c>
    </row>
    <row r="214" spans="17:32" x14ac:dyDescent="0.25">
      <c r="Q214" s="34"/>
      <c r="R214" s="34"/>
      <c r="S214" s="34"/>
      <c r="T214" s="34"/>
      <c r="U214" s="34"/>
      <c r="X214" s="62" t="str">
        <f>IFERROR(VLOOKUP($W214,NTG_RR!$A:$N,8+COLUMN()-COLUMN($X$8),0),"")</f>
        <v/>
      </c>
      <c r="Y214" s="62" t="str">
        <f>IFERROR(VLOOKUP($W214,NTG_RR!$A:$N,8+COLUMN()-COLUMN($X$8),0),"")</f>
        <v/>
      </c>
      <c r="Z214" s="62" t="str">
        <f>IFERROR(VLOOKUP($W214,NTG_RR!$A:$N,8+COLUMN()-COLUMN($X$8),0),"")</f>
        <v/>
      </c>
      <c r="AA214" s="62" t="str">
        <f>IFERROR(VLOOKUP($W214,NTG_RR!$A:$N,8+COLUMN()-COLUMN($X$8),0),"")</f>
        <v/>
      </c>
      <c r="AB214" s="62" t="str">
        <f>IFERROR(VLOOKUP($W214,NTG_RR!$A:$N,8+COLUMN()-COLUMN($X$8),0),"")</f>
        <v/>
      </c>
      <c r="AC214" s="62" t="str">
        <f>IFERROR(VLOOKUP($W214,NTG_RR!$A:$N,8+COLUMN()-COLUMN($X$8),0),"")</f>
        <v/>
      </c>
      <c r="AD214" s="62" t="str">
        <f>IFERROR(VLOOKUP($W214,NTG_RR!$A:$N,8+COLUMN()-COLUMN($X$8),0),"")</f>
        <v/>
      </c>
      <c r="AF214" s="62" t="str">
        <f>IFERROR(VLOOKUP($W214,NTG_RR!$A:$P,8+COLUMN()-COLUMN($X$8),0),"")</f>
        <v/>
      </c>
    </row>
    <row r="215" spans="17:32" x14ac:dyDescent="0.25">
      <c r="Q215" s="34"/>
      <c r="R215" s="34"/>
      <c r="S215" s="34"/>
      <c r="T215" s="34"/>
      <c r="U215" s="34"/>
      <c r="X215" s="62" t="str">
        <f>IFERROR(VLOOKUP($W215,NTG_RR!$A:$N,8+COLUMN()-COLUMN($X$8),0),"")</f>
        <v/>
      </c>
      <c r="Y215" s="62" t="str">
        <f>IFERROR(VLOOKUP($W215,NTG_RR!$A:$N,8+COLUMN()-COLUMN($X$8),0),"")</f>
        <v/>
      </c>
      <c r="Z215" s="62" t="str">
        <f>IFERROR(VLOOKUP($W215,NTG_RR!$A:$N,8+COLUMN()-COLUMN($X$8),0),"")</f>
        <v/>
      </c>
      <c r="AA215" s="62" t="str">
        <f>IFERROR(VLOOKUP($W215,NTG_RR!$A:$N,8+COLUMN()-COLUMN($X$8),0),"")</f>
        <v/>
      </c>
      <c r="AB215" s="62" t="str">
        <f>IFERROR(VLOOKUP($W215,NTG_RR!$A:$N,8+COLUMN()-COLUMN($X$8),0),"")</f>
        <v/>
      </c>
      <c r="AC215" s="62" t="str">
        <f>IFERROR(VLOOKUP($W215,NTG_RR!$A:$N,8+COLUMN()-COLUMN($X$8),0),"")</f>
        <v/>
      </c>
      <c r="AD215" s="62" t="str">
        <f>IFERROR(VLOOKUP($W215,NTG_RR!$A:$N,8+COLUMN()-COLUMN($X$8),0),"")</f>
        <v/>
      </c>
      <c r="AF215" s="62" t="str">
        <f>IFERROR(VLOOKUP($W215,NTG_RR!$A:$P,8+COLUMN()-COLUMN($X$8),0),"")</f>
        <v/>
      </c>
    </row>
    <row r="216" spans="17:32" x14ac:dyDescent="0.25">
      <c r="Q216" s="34"/>
      <c r="R216" s="34"/>
      <c r="S216" s="34"/>
      <c r="T216" s="34"/>
      <c r="U216" s="34"/>
      <c r="X216" s="62" t="str">
        <f>IFERROR(VLOOKUP($W216,NTG_RR!$A:$N,8+COLUMN()-COLUMN($X$8),0),"")</f>
        <v/>
      </c>
      <c r="Y216" s="62" t="str">
        <f>IFERROR(VLOOKUP($W216,NTG_RR!$A:$N,8+COLUMN()-COLUMN($X$8),0),"")</f>
        <v/>
      </c>
      <c r="Z216" s="62" t="str">
        <f>IFERROR(VLOOKUP($W216,NTG_RR!$A:$N,8+COLUMN()-COLUMN($X$8),0),"")</f>
        <v/>
      </c>
      <c r="AA216" s="62" t="str">
        <f>IFERROR(VLOOKUP($W216,NTG_RR!$A:$N,8+COLUMN()-COLUMN($X$8),0),"")</f>
        <v/>
      </c>
      <c r="AB216" s="62" t="str">
        <f>IFERROR(VLOOKUP($W216,NTG_RR!$A:$N,8+COLUMN()-COLUMN($X$8),0),"")</f>
        <v/>
      </c>
      <c r="AC216" s="62" t="str">
        <f>IFERROR(VLOOKUP($W216,NTG_RR!$A:$N,8+COLUMN()-COLUMN($X$8),0),"")</f>
        <v/>
      </c>
      <c r="AD216" s="62" t="str">
        <f>IFERROR(VLOOKUP($W216,NTG_RR!$A:$N,8+COLUMN()-COLUMN($X$8),0),"")</f>
        <v/>
      </c>
      <c r="AF216" s="62" t="str">
        <f>IFERROR(VLOOKUP($W216,NTG_RR!$A:$P,8+COLUMN()-COLUMN($X$8),0),"")</f>
        <v/>
      </c>
    </row>
    <row r="217" spans="17:32" x14ac:dyDescent="0.25">
      <c r="Q217" s="34"/>
      <c r="R217" s="34"/>
      <c r="S217" s="34"/>
      <c r="T217" s="34"/>
      <c r="U217" s="34"/>
      <c r="X217" s="62" t="str">
        <f>IFERROR(VLOOKUP($W217,NTG_RR!$A:$N,8+COLUMN()-COLUMN($X$8),0),"")</f>
        <v/>
      </c>
      <c r="Y217" s="62" t="str">
        <f>IFERROR(VLOOKUP($W217,NTG_RR!$A:$N,8+COLUMN()-COLUMN($X$8),0),"")</f>
        <v/>
      </c>
      <c r="Z217" s="62" t="str">
        <f>IFERROR(VLOOKUP($W217,NTG_RR!$A:$N,8+COLUMN()-COLUMN($X$8),0),"")</f>
        <v/>
      </c>
      <c r="AA217" s="62" t="str">
        <f>IFERROR(VLOOKUP($W217,NTG_RR!$A:$N,8+COLUMN()-COLUMN($X$8),0),"")</f>
        <v/>
      </c>
      <c r="AB217" s="62" t="str">
        <f>IFERROR(VLOOKUP($W217,NTG_RR!$A:$N,8+COLUMN()-COLUMN($X$8),0),"")</f>
        <v/>
      </c>
      <c r="AC217" s="62" t="str">
        <f>IFERROR(VLOOKUP($W217,NTG_RR!$A:$N,8+COLUMN()-COLUMN($X$8),0),"")</f>
        <v/>
      </c>
      <c r="AD217" s="62" t="str">
        <f>IFERROR(VLOOKUP($W217,NTG_RR!$A:$N,8+COLUMN()-COLUMN($X$8),0),"")</f>
        <v/>
      </c>
      <c r="AF217" s="62" t="str">
        <f>IFERROR(VLOOKUP($W217,NTG_RR!$A:$P,8+COLUMN()-COLUMN($X$8),0),"")</f>
        <v/>
      </c>
    </row>
    <row r="218" spans="17:32" x14ac:dyDescent="0.25">
      <c r="Q218" s="34"/>
      <c r="R218" s="34"/>
      <c r="S218" s="34"/>
      <c r="T218" s="34"/>
      <c r="U218" s="34"/>
      <c r="X218" s="62" t="str">
        <f>IFERROR(VLOOKUP($W218,NTG_RR!$A:$N,8+COLUMN()-COLUMN($X$8),0),"")</f>
        <v/>
      </c>
      <c r="Y218" s="62" t="str">
        <f>IFERROR(VLOOKUP($W218,NTG_RR!$A:$N,8+COLUMN()-COLUMN($X$8),0),"")</f>
        <v/>
      </c>
      <c r="Z218" s="62" t="str">
        <f>IFERROR(VLOOKUP($W218,NTG_RR!$A:$N,8+COLUMN()-COLUMN($X$8),0),"")</f>
        <v/>
      </c>
      <c r="AA218" s="62" t="str">
        <f>IFERROR(VLOOKUP($W218,NTG_RR!$A:$N,8+COLUMN()-COLUMN($X$8),0),"")</f>
        <v/>
      </c>
      <c r="AB218" s="62" t="str">
        <f>IFERROR(VLOOKUP($W218,NTG_RR!$A:$N,8+COLUMN()-COLUMN($X$8),0),"")</f>
        <v/>
      </c>
      <c r="AC218" s="62" t="str">
        <f>IFERROR(VLOOKUP($W218,NTG_RR!$A:$N,8+COLUMN()-COLUMN($X$8),0),"")</f>
        <v/>
      </c>
      <c r="AD218" s="62" t="str">
        <f>IFERROR(VLOOKUP($W218,NTG_RR!$A:$N,8+COLUMN()-COLUMN($X$8),0),"")</f>
        <v/>
      </c>
      <c r="AF218" s="62" t="str">
        <f>IFERROR(VLOOKUP($W218,NTG_RR!$A:$P,8+COLUMN()-COLUMN($X$8),0),"")</f>
        <v/>
      </c>
    </row>
    <row r="219" spans="17:32" x14ac:dyDescent="0.25">
      <c r="Q219" s="34"/>
      <c r="R219" s="34"/>
      <c r="S219" s="34"/>
      <c r="T219" s="34"/>
      <c r="U219" s="34"/>
      <c r="X219" s="62" t="str">
        <f>IFERROR(VLOOKUP($W219,NTG_RR!$A:$N,8+COLUMN()-COLUMN($X$8),0),"")</f>
        <v/>
      </c>
      <c r="Y219" s="62" t="str">
        <f>IFERROR(VLOOKUP($W219,NTG_RR!$A:$N,8+COLUMN()-COLUMN($X$8),0),"")</f>
        <v/>
      </c>
      <c r="Z219" s="62" t="str">
        <f>IFERROR(VLOOKUP($W219,NTG_RR!$A:$N,8+COLUMN()-COLUMN($X$8),0),"")</f>
        <v/>
      </c>
      <c r="AA219" s="62" t="str">
        <f>IFERROR(VLOOKUP($W219,NTG_RR!$A:$N,8+COLUMN()-COLUMN($X$8),0),"")</f>
        <v/>
      </c>
      <c r="AB219" s="62" t="str">
        <f>IFERROR(VLOOKUP($W219,NTG_RR!$A:$N,8+COLUMN()-COLUMN($X$8),0),"")</f>
        <v/>
      </c>
      <c r="AC219" s="62" t="str">
        <f>IFERROR(VLOOKUP($W219,NTG_RR!$A:$N,8+COLUMN()-COLUMN($X$8),0),"")</f>
        <v/>
      </c>
      <c r="AD219" s="62" t="str">
        <f>IFERROR(VLOOKUP($W219,NTG_RR!$A:$N,8+COLUMN()-COLUMN($X$8),0),"")</f>
        <v/>
      </c>
      <c r="AF219" s="62" t="str">
        <f>IFERROR(VLOOKUP($W219,NTG_RR!$A:$P,8+COLUMN()-COLUMN($X$8),0),"")</f>
        <v/>
      </c>
    </row>
    <row r="220" spans="17:32" x14ac:dyDescent="0.25">
      <c r="Q220" s="34"/>
      <c r="R220" s="34"/>
      <c r="S220" s="34"/>
      <c r="T220" s="34"/>
      <c r="U220" s="34"/>
      <c r="X220" s="62" t="str">
        <f>IFERROR(VLOOKUP($W220,NTG_RR!$A:$N,8+COLUMN()-COLUMN($X$8),0),"")</f>
        <v/>
      </c>
      <c r="Y220" s="62" t="str">
        <f>IFERROR(VLOOKUP($W220,NTG_RR!$A:$N,8+COLUMN()-COLUMN($X$8),0),"")</f>
        <v/>
      </c>
      <c r="Z220" s="62" t="str">
        <f>IFERROR(VLOOKUP($W220,NTG_RR!$A:$N,8+COLUMN()-COLUMN($X$8),0),"")</f>
        <v/>
      </c>
      <c r="AA220" s="62" t="str">
        <f>IFERROR(VLOOKUP($W220,NTG_RR!$A:$N,8+COLUMN()-COLUMN($X$8),0),"")</f>
        <v/>
      </c>
      <c r="AB220" s="62" t="str">
        <f>IFERROR(VLOOKUP($W220,NTG_RR!$A:$N,8+COLUMN()-COLUMN($X$8),0),"")</f>
        <v/>
      </c>
      <c r="AC220" s="62" t="str">
        <f>IFERROR(VLOOKUP($W220,NTG_RR!$A:$N,8+COLUMN()-COLUMN($X$8),0),"")</f>
        <v/>
      </c>
      <c r="AD220" s="62" t="str">
        <f>IFERROR(VLOOKUP($W220,NTG_RR!$A:$N,8+COLUMN()-COLUMN($X$8),0),"")</f>
        <v/>
      </c>
      <c r="AF220" s="62" t="str">
        <f>IFERROR(VLOOKUP($W220,NTG_RR!$A:$P,8+COLUMN()-COLUMN($X$8),0),"")</f>
        <v/>
      </c>
    </row>
    <row r="221" spans="17:32" x14ac:dyDescent="0.25">
      <c r="Q221" s="34"/>
      <c r="R221" s="34"/>
      <c r="S221" s="34"/>
      <c r="T221" s="34"/>
      <c r="U221" s="34"/>
      <c r="X221" s="62" t="str">
        <f>IFERROR(VLOOKUP($W221,NTG_RR!$A:$N,8+COLUMN()-COLUMN($X$8),0),"")</f>
        <v/>
      </c>
      <c r="Y221" s="62" t="str">
        <f>IFERROR(VLOOKUP($W221,NTG_RR!$A:$N,8+COLUMN()-COLUMN($X$8),0),"")</f>
        <v/>
      </c>
      <c r="Z221" s="62" t="str">
        <f>IFERROR(VLOOKUP($W221,NTG_RR!$A:$N,8+COLUMN()-COLUMN($X$8),0),"")</f>
        <v/>
      </c>
      <c r="AA221" s="62" t="str">
        <f>IFERROR(VLOOKUP($W221,NTG_RR!$A:$N,8+COLUMN()-COLUMN($X$8),0),"")</f>
        <v/>
      </c>
      <c r="AB221" s="62" t="str">
        <f>IFERROR(VLOOKUP($W221,NTG_RR!$A:$N,8+COLUMN()-COLUMN($X$8),0),"")</f>
        <v/>
      </c>
      <c r="AC221" s="62" t="str">
        <f>IFERROR(VLOOKUP($W221,NTG_RR!$A:$N,8+COLUMN()-COLUMN($X$8),0),"")</f>
        <v/>
      </c>
      <c r="AD221" s="62" t="str">
        <f>IFERROR(VLOOKUP($W221,NTG_RR!$A:$N,8+COLUMN()-COLUMN($X$8),0),"")</f>
        <v/>
      </c>
      <c r="AF221" s="62" t="str">
        <f>IFERROR(VLOOKUP($W221,NTG_RR!$A:$P,8+COLUMN()-COLUMN($X$8),0),"")</f>
        <v/>
      </c>
    </row>
    <row r="222" spans="17:32" x14ac:dyDescent="0.25">
      <c r="Q222" s="34"/>
      <c r="R222" s="34"/>
      <c r="S222" s="34"/>
      <c r="T222" s="34"/>
      <c r="U222" s="34"/>
      <c r="X222" s="62" t="str">
        <f>IFERROR(VLOOKUP($W222,NTG_RR!$A:$N,8+COLUMN()-COLUMN($X$8),0),"")</f>
        <v/>
      </c>
      <c r="Y222" s="62" t="str">
        <f>IFERROR(VLOOKUP($W222,NTG_RR!$A:$N,8+COLUMN()-COLUMN($X$8),0),"")</f>
        <v/>
      </c>
      <c r="Z222" s="62" t="str">
        <f>IFERROR(VLOOKUP($W222,NTG_RR!$A:$N,8+COLUMN()-COLUMN($X$8),0),"")</f>
        <v/>
      </c>
      <c r="AA222" s="62" t="str">
        <f>IFERROR(VLOOKUP($W222,NTG_RR!$A:$N,8+COLUMN()-COLUMN($X$8),0),"")</f>
        <v/>
      </c>
      <c r="AB222" s="62" t="str">
        <f>IFERROR(VLOOKUP($W222,NTG_RR!$A:$N,8+COLUMN()-COLUMN($X$8),0),"")</f>
        <v/>
      </c>
      <c r="AC222" s="62" t="str">
        <f>IFERROR(VLOOKUP($W222,NTG_RR!$A:$N,8+COLUMN()-COLUMN($X$8),0),"")</f>
        <v/>
      </c>
      <c r="AD222" s="62" t="str">
        <f>IFERROR(VLOOKUP($W222,NTG_RR!$A:$N,8+COLUMN()-COLUMN($X$8),0),"")</f>
        <v/>
      </c>
      <c r="AF222" s="62" t="str">
        <f>IFERROR(VLOOKUP($W222,NTG_RR!$A:$P,8+COLUMN()-COLUMN($X$8),0),"")</f>
        <v/>
      </c>
    </row>
    <row r="223" spans="17:32" x14ac:dyDescent="0.25">
      <c r="Q223" s="34"/>
      <c r="R223" s="34"/>
      <c r="S223" s="34"/>
      <c r="T223" s="34"/>
      <c r="U223" s="34"/>
      <c r="X223" s="62" t="str">
        <f>IFERROR(VLOOKUP($W223,NTG_RR!$A:$N,8+COLUMN()-COLUMN($X$8),0),"")</f>
        <v/>
      </c>
      <c r="Y223" s="62" t="str">
        <f>IFERROR(VLOOKUP($W223,NTG_RR!$A:$N,8+COLUMN()-COLUMN($X$8),0),"")</f>
        <v/>
      </c>
      <c r="Z223" s="62" t="str">
        <f>IFERROR(VLOOKUP($W223,NTG_RR!$A:$N,8+COLUMN()-COLUMN($X$8),0),"")</f>
        <v/>
      </c>
      <c r="AA223" s="62" t="str">
        <f>IFERROR(VLOOKUP($W223,NTG_RR!$A:$N,8+COLUMN()-COLUMN($X$8),0),"")</f>
        <v/>
      </c>
      <c r="AB223" s="62" t="str">
        <f>IFERROR(VLOOKUP($W223,NTG_RR!$A:$N,8+COLUMN()-COLUMN($X$8),0),"")</f>
        <v/>
      </c>
      <c r="AC223" s="62" t="str">
        <f>IFERROR(VLOOKUP($W223,NTG_RR!$A:$N,8+COLUMN()-COLUMN($X$8),0),"")</f>
        <v/>
      </c>
      <c r="AD223" s="62" t="str">
        <f>IFERROR(VLOOKUP($W223,NTG_RR!$A:$N,8+COLUMN()-COLUMN($X$8),0),"")</f>
        <v/>
      </c>
      <c r="AF223" s="62" t="str">
        <f>IFERROR(VLOOKUP($W223,NTG_RR!$A:$P,8+COLUMN()-COLUMN($X$8),0),"")</f>
        <v/>
      </c>
    </row>
    <row r="224" spans="17:32" x14ac:dyDescent="0.25">
      <c r="Q224" s="34"/>
      <c r="R224" s="34"/>
      <c r="S224" s="34"/>
      <c r="T224" s="34"/>
      <c r="U224" s="34"/>
      <c r="X224" s="62" t="str">
        <f>IFERROR(VLOOKUP($W224,NTG_RR!$A:$N,8+COLUMN()-COLUMN($X$8),0),"")</f>
        <v/>
      </c>
      <c r="Y224" s="62" t="str">
        <f>IFERROR(VLOOKUP($W224,NTG_RR!$A:$N,8+COLUMN()-COLUMN($X$8),0),"")</f>
        <v/>
      </c>
      <c r="Z224" s="62" t="str">
        <f>IFERROR(VLOOKUP($W224,NTG_RR!$A:$N,8+COLUMN()-COLUMN($X$8),0),"")</f>
        <v/>
      </c>
      <c r="AA224" s="62" t="str">
        <f>IFERROR(VLOOKUP($W224,NTG_RR!$A:$N,8+COLUMN()-COLUMN($X$8),0),"")</f>
        <v/>
      </c>
      <c r="AB224" s="62" t="str">
        <f>IFERROR(VLOOKUP($W224,NTG_RR!$A:$N,8+COLUMN()-COLUMN($X$8),0),"")</f>
        <v/>
      </c>
      <c r="AC224" s="62" t="str">
        <f>IFERROR(VLOOKUP($W224,NTG_RR!$A:$N,8+COLUMN()-COLUMN($X$8),0),"")</f>
        <v/>
      </c>
      <c r="AD224" s="62" t="str">
        <f>IFERROR(VLOOKUP($W224,NTG_RR!$A:$N,8+COLUMN()-COLUMN($X$8),0),"")</f>
        <v/>
      </c>
      <c r="AF224" s="62" t="str">
        <f>IFERROR(VLOOKUP($W224,NTG_RR!$A:$P,8+COLUMN()-COLUMN($X$8),0),"")</f>
        <v/>
      </c>
    </row>
    <row r="225" spans="17:32" x14ac:dyDescent="0.25">
      <c r="Q225" s="34"/>
      <c r="R225" s="34"/>
      <c r="S225" s="34"/>
      <c r="T225" s="34"/>
      <c r="U225" s="34"/>
      <c r="X225" s="62" t="str">
        <f>IFERROR(VLOOKUP($W225,NTG_RR!$A:$N,8+COLUMN()-COLUMN($X$8),0),"")</f>
        <v/>
      </c>
      <c r="Y225" s="62" t="str">
        <f>IFERROR(VLOOKUP($W225,NTG_RR!$A:$N,8+COLUMN()-COLUMN($X$8),0),"")</f>
        <v/>
      </c>
      <c r="Z225" s="62" t="str">
        <f>IFERROR(VLOOKUP($W225,NTG_RR!$A:$N,8+COLUMN()-COLUMN($X$8),0),"")</f>
        <v/>
      </c>
      <c r="AA225" s="62" t="str">
        <f>IFERROR(VLOOKUP($W225,NTG_RR!$A:$N,8+COLUMN()-COLUMN($X$8),0),"")</f>
        <v/>
      </c>
      <c r="AB225" s="62" t="str">
        <f>IFERROR(VLOOKUP($W225,NTG_RR!$A:$N,8+COLUMN()-COLUMN($X$8),0),"")</f>
        <v/>
      </c>
      <c r="AC225" s="62" t="str">
        <f>IFERROR(VLOOKUP($W225,NTG_RR!$A:$N,8+COLUMN()-COLUMN($X$8),0),"")</f>
        <v/>
      </c>
      <c r="AD225" s="62" t="str">
        <f>IFERROR(VLOOKUP($W225,NTG_RR!$A:$N,8+COLUMN()-COLUMN($X$8),0),"")</f>
        <v/>
      </c>
      <c r="AF225" s="62" t="str">
        <f>IFERROR(VLOOKUP($W225,NTG_RR!$A:$P,8+COLUMN()-COLUMN($X$8),0),"")</f>
        <v/>
      </c>
    </row>
    <row r="226" spans="17:32" x14ac:dyDescent="0.25">
      <c r="Q226" s="34"/>
      <c r="R226" s="34"/>
      <c r="S226" s="34"/>
      <c r="T226" s="34"/>
      <c r="U226" s="34"/>
      <c r="X226" s="62" t="str">
        <f>IFERROR(VLOOKUP($W226,NTG_RR!$A:$N,8+COLUMN()-COLUMN($X$8),0),"")</f>
        <v/>
      </c>
      <c r="Y226" s="62" t="str">
        <f>IFERROR(VLOOKUP($W226,NTG_RR!$A:$N,8+COLUMN()-COLUMN($X$8),0),"")</f>
        <v/>
      </c>
      <c r="Z226" s="62" t="str">
        <f>IFERROR(VLOOKUP($W226,NTG_RR!$A:$N,8+COLUMN()-COLUMN($X$8),0),"")</f>
        <v/>
      </c>
      <c r="AA226" s="62" t="str">
        <f>IFERROR(VLOOKUP($W226,NTG_RR!$A:$N,8+COLUMN()-COLUMN($X$8),0),"")</f>
        <v/>
      </c>
      <c r="AB226" s="62" t="str">
        <f>IFERROR(VLOOKUP($W226,NTG_RR!$A:$N,8+COLUMN()-COLUMN($X$8),0),"")</f>
        <v/>
      </c>
      <c r="AC226" s="62" t="str">
        <f>IFERROR(VLOOKUP($W226,NTG_RR!$A:$N,8+COLUMN()-COLUMN($X$8),0),"")</f>
        <v/>
      </c>
      <c r="AD226" s="62" t="str">
        <f>IFERROR(VLOOKUP($W226,NTG_RR!$A:$N,8+COLUMN()-COLUMN($X$8),0),"")</f>
        <v/>
      </c>
      <c r="AF226" s="62" t="str">
        <f>IFERROR(VLOOKUP($W226,NTG_RR!$A:$P,8+COLUMN()-COLUMN($X$8),0),"")</f>
        <v/>
      </c>
    </row>
    <row r="227" spans="17:32" x14ac:dyDescent="0.25">
      <c r="Q227" s="34"/>
      <c r="R227" s="34"/>
      <c r="S227" s="34"/>
      <c r="T227" s="34"/>
      <c r="U227" s="34"/>
      <c r="X227" s="62" t="str">
        <f>IFERROR(VLOOKUP($W227,NTG_RR!$A:$N,8+COLUMN()-COLUMN($X$8),0),"")</f>
        <v/>
      </c>
      <c r="Y227" s="62" t="str">
        <f>IFERROR(VLOOKUP($W227,NTG_RR!$A:$N,8+COLUMN()-COLUMN($X$8),0),"")</f>
        <v/>
      </c>
      <c r="Z227" s="62" t="str">
        <f>IFERROR(VLOOKUP($W227,NTG_RR!$A:$N,8+COLUMN()-COLUMN($X$8),0),"")</f>
        <v/>
      </c>
      <c r="AA227" s="62" t="str">
        <f>IFERROR(VLOOKUP($W227,NTG_RR!$A:$N,8+COLUMN()-COLUMN($X$8),0),"")</f>
        <v/>
      </c>
      <c r="AB227" s="62" t="str">
        <f>IFERROR(VLOOKUP($W227,NTG_RR!$A:$N,8+COLUMN()-COLUMN($X$8),0),"")</f>
        <v/>
      </c>
      <c r="AC227" s="62" t="str">
        <f>IFERROR(VLOOKUP($W227,NTG_RR!$A:$N,8+COLUMN()-COLUMN($X$8),0),"")</f>
        <v/>
      </c>
      <c r="AD227" s="62" t="str">
        <f>IFERROR(VLOOKUP($W227,NTG_RR!$A:$N,8+COLUMN()-COLUMN($X$8),0),"")</f>
        <v/>
      </c>
      <c r="AF227" s="62" t="str">
        <f>IFERROR(VLOOKUP($W227,NTG_RR!$A:$P,8+COLUMN()-COLUMN($X$8),0),"")</f>
        <v/>
      </c>
    </row>
    <row r="228" spans="17:32" x14ac:dyDescent="0.25">
      <c r="Q228" s="34"/>
      <c r="R228" s="34"/>
      <c r="S228" s="34"/>
      <c r="T228" s="34"/>
      <c r="U228" s="34"/>
      <c r="X228" s="62" t="str">
        <f>IFERROR(VLOOKUP($W228,NTG_RR!$A:$N,8+COLUMN()-COLUMN($X$8),0),"")</f>
        <v/>
      </c>
      <c r="Y228" s="62" t="str">
        <f>IFERROR(VLOOKUP($W228,NTG_RR!$A:$N,8+COLUMN()-COLUMN($X$8),0),"")</f>
        <v/>
      </c>
      <c r="Z228" s="62" t="str">
        <f>IFERROR(VLOOKUP($W228,NTG_RR!$A:$N,8+COLUMN()-COLUMN($X$8),0),"")</f>
        <v/>
      </c>
      <c r="AA228" s="62" t="str">
        <f>IFERROR(VLOOKUP($W228,NTG_RR!$A:$N,8+COLUMN()-COLUMN($X$8),0),"")</f>
        <v/>
      </c>
      <c r="AB228" s="62" t="str">
        <f>IFERROR(VLOOKUP($W228,NTG_RR!$A:$N,8+COLUMN()-COLUMN($X$8),0),"")</f>
        <v/>
      </c>
      <c r="AC228" s="62" t="str">
        <f>IFERROR(VLOOKUP($W228,NTG_RR!$A:$N,8+COLUMN()-COLUMN($X$8),0),"")</f>
        <v/>
      </c>
      <c r="AD228" s="62" t="str">
        <f>IFERROR(VLOOKUP($W228,NTG_RR!$A:$N,8+COLUMN()-COLUMN($X$8),0),"")</f>
        <v/>
      </c>
      <c r="AF228" s="62" t="str">
        <f>IFERROR(VLOOKUP($W228,NTG_RR!$A:$P,8+COLUMN()-COLUMN($X$8),0),"")</f>
        <v/>
      </c>
    </row>
    <row r="229" spans="17:32" x14ac:dyDescent="0.25">
      <c r="Q229" s="34"/>
      <c r="R229" s="34"/>
      <c r="S229" s="34"/>
      <c r="T229" s="34"/>
      <c r="U229" s="34"/>
      <c r="X229" s="62" t="str">
        <f>IFERROR(VLOOKUP($W229,NTG_RR!$A:$N,8+COLUMN()-COLUMN($X$8),0),"")</f>
        <v/>
      </c>
      <c r="Y229" s="62" t="str">
        <f>IFERROR(VLOOKUP($W229,NTG_RR!$A:$N,8+COLUMN()-COLUMN($X$8),0),"")</f>
        <v/>
      </c>
      <c r="Z229" s="62" t="str">
        <f>IFERROR(VLOOKUP($W229,NTG_RR!$A:$N,8+COLUMN()-COLUMN($X$8),0),"")</f>
        <v/>
      </c>
      <c r="AA229" s="62" t="str">
        <f>IFERROR(VLOOKUP($W229,NTG_RR!$A:$N,8+COLUMN()-COLUMN($X$8),0),"")</f>
        <v/>
      </c>
      <c r="AB229" s="62" t="str">
        <f>IFERROR(VLOOKUP($W229,NTG_RR!$A:$N,8+COLUMN()-COLUMN($X$8),0),"")</f>
        <v/>
      </c>
      <c r="AC229" s="62" t="str">
        <f>IFERROR(VLOOKUP($W229,NTG_RR!$A:$N,8+COLUMN()-COLUMN($X$8),0),"")</f>
        <v/>
      </c>
      <c r="AD229" s="62" t="str">
        <f>IFERROR(VLOOKUP($W229,NTG_RR!$A:$N,8+COLUMN()-COLUMN($X$8),0),"")</f>
        <v/>
      </c>
      <c r="AF229" s="62" t="str">
        <f>IFERROR(VLOOKUP($W229,NTG_RR!$A:$P,8+COLUMN()-COLUMN($X$8),0),"")</f>
        <v/>
      </c>
    </row>
    <row r="230" spans="17:32" x14ac:dyDescent="0.25">
      <c r="Q230" s="34"/>
      <c r="R230" s="34"/>
      <c r="S230" s="34"/>
      <c r="T230" s="34"/>
      <c r="U230" s="34"/>
      <c r="X230" s="62" t="str">
        <f>IFERROR(VLOOKUP($W230,NTG_RR!$A:$N,8+COLUMN()-COLUMN($X$8),0),"")</f>
        <v/>
      </c>
      <c r="Y230" s="62" t="str">
        <f>IFERROR(VLOOKUP($W230,NTG_RR!$A:$N,8+COLUMN()-COLUMN($X$8),0),"")</f>
        <v/>
      </c>
      <c r="Z230" s="62" t="str">
        <f>IFERROR(VLOOKUP($W230,NTG_RR!$A:$N,8+COLUMN()-COLUMN($X$8),0),"")</f>
        <v/>
      </c>
      <c r="AA230" s="62" t="str">
        <f>IFERROR(VLOOKUP($W230,NTG_RR!$A:$N,8+COLUMN()-COLUMN($X$8),0),"")</f>
        <v/>
      </c>
      <c r="AB230" s="62" t="str">
        <f>IFERROR(VLOOKUP($W230,NTG_RR!$A:$N,8+COLUMN()-COLUMN($X$8),0),"")</f>
        <v/>
      </c>
      <c r="AC230" s="62" t="str">
        <f>IFERROR(VLOOKUP($W230,NTG_RR!$A:$N,8+COLUMN()-COLUMN($X$8),0),"")</f>
        <v/>
      </c>
      <c r="AD230" s="62" t="str">
        <f>IFERROR(VLOOKUP($W230,NTG_RR!$A:$N,8+COLUMN()-COLUMN($X$8),0),"")</f>
        <v/>
      </c>
      <c r="AF230" s="62" t="str">
        <f>IFERROR(VLOOKUP($W230,NTG_RR!$A:$P,8+COLUMN()-COLUMN($X$8),0),"")</f>
        <v/>
      </c>
    </row>
    <row r="231" spans="17:32" x14ac:dyDescent="0.25">
      <c r="Q231" s="34"/>
      <c r="R231" s="34"/>
      <c r="S231" s="34"/>
      <c r="T231" s="34"/>
      <c r="U231" s="34"/>
      <c r="X231" s="62" t="str">
        <f>IFERROR(VLOOKUP($W231,NTG_RR!$A:$N,8+COLUMN()-COLUMN($X$8),0),"")</f>
        <v/>
      </c>
      <c r="Y231" s="62" t="str">
        <f>IFERROR(VLOOKUP($W231,NTG_RR!$A:$N,8+COLUMN()-COLUMN($X$8),0),"")</f>
        <v/>
      </c>
      <c r="Z231" s="62" t="str">
        <f>IFERROR(VLOOKUP($W231,NTG_RR!$A:$N,8+COLUMN()-COLUMN($X$8),0),"")</f>
        <v/>
      </c>
      <c r="AA231" s="62" t="str">
        <f>IFERROR(VLOOKUP($W231,NTG_RR!$A:$N,8+COLUMN()-COLUMN($X$8),0),"")</f>
        <v/>
      </c>
      <c r="AB231" s="62" t="str">
        <f>IFERROR(VLOOKUP($W231,NTG_RR!$A:$N,8+COLUMN()-COLUMN($X$8),0),"")</f>
        <v/>
      </c>
      <c r="AC231" s="62" t="str">
        <f>IFERROR(VLOOKUP($W231,NTG_RR!$A:$N,8+COLUMN()-COLUMN($X$8),0),"")</f>
        <v/>
      </c>
      <c r="AD231" s="62" t="str">
        <f>IFERROR(VLOOKUP($W231,NTG_RR!$A:$N,8+COLUMN()-COLUMN($X$8),0),"")</f>
        <v/>
      </c>
      <c r="AF231" s="62" t="str">
        <f>IFERROR(VLOOKUP($W231,NTG_RR!$A:$P,8+COLUMN()-COLUMN($X$8),0),"")</f>
        <v/>
      </c>
    </row>
    <row r="232" spans="17:32" x14ac:dyDescent="0.25">
      <c r="Q232" s="34"/>
      <c r="R232" s="34"/>
      <c r="S232" s="34"/>
      <c r="T232" s="34"/>
      <c r="U232" s="34"/>
      <c r="X232" s="62" t="str">
        <f>IFERROR(VLOOKUP($W232,NTG_RR!$A:$N,8+COLUMN()-COLUMN($X$8),0),"")</f>
        <v/>
      </c>
      <c r="Y232" s="62" t="str">
        <f>IFERROR(VLOOKUP($W232,NTG_RR!$A:$N,8+COLUMN()-COLUMN($X$8),0),"")</f>
        <v/>
      </c>
      <c r="Z232" s="62" t="str">
        <f>IFERROR(VLOOKUP($W232,NTG_RR!$A:$N,8+COLUMN()-COLUMN($X$8),0),"")</f>
        <v/>
      </c>
      <c r="AA232" s="62" t="str">
        <f>IFERROR(VLOOKUP($W232,NTG_RR!$A:$N,8+COLUMN()-COLUMN($X$8),0),"")</f>
        <v/>
      </c>
      <c r="AB232" s="62" t="str">
        <f>IFERROR(VLOOKUP($W232,NTG_RR!$A:$N,8+COLUMN()-COLUMN($X$8),0),"")</f>
        <v/>
      </c>
      <c r="AC232" s="62" t="str">
        <f>IFERROR(VLOOKUP($W232,NTG_RR!$A:$N,8+COLUMN()-COLUMN($X$8),0),"")</f>
        <v/>
      </c>
      <c r="AD232" s="62" t="str">
        <f>IFERROR(VLOOKUP($W232,NTG_RR!$A:$N,8+COLUMN()-COLUMN($X$8),0),"")</f>
        <v/>
      </c>
      <c r="AF232" s="62" t="str">
        <f>IFERROR(VLOOKUP($W232,NTG_RR!$A:$P,8+COLUMN()-COLUMN($X$8),0),"")</f>
        <v/>
      </c>
    </row>
    <row r="233" spans="17:32" x14ac:dyDescent="0.25">
      <c r="Q233" s="34"/>
      <c r="R233" s="34"/>
      <c r="S233" s="34"/>
      <c r="T233" s="34"/>
      <c r="U233" s="34"/>
      <c r="X233" s="62" t="str">
        <f>IFERROR(VLOOKUP($W233,NTG_RR!$A:$N,8+COLUMN()-COLUMN($X$8),0),"")</f>
        <v/>
      </c>
      <c r="Y233" s="62" t="str">
        <f>IFERROR(VLOOKUP($W233,NTG_RR!$A:$N,8+COLUMN()-COLUMN($X$8),0),"")</f>
        <v/>
      </c>
      <c r="Z233" s="62" t="str">
        <f>IFERROR(VLOOKUP($W233,NTG_RR!$A:$N,8+COLUMN()-COLUMN($X$8),0),"")</f>
        <v/>
      </c>
      <c r="AA233" s="62" t="str">
        <f>IFERROR(VLOOKUP($W233,NTG_RR!$A:$N,8+COLUMN()-COLUMN($X$8),0),"")</f>
        <v/>
      </c>
      <c r="AB233" s="62" t="str">
        <f>IFERROR(VLOOKUP($W233,NTG_RR!$A:$N,8+COLUMN()-COLUMN($X$8),0),"")</f>
        <v/>
      </c>
      <c r="AC233" s="62" t="str">
        <f>IFERROR(VLOOKUP($W233,NTG_RR!$A:$N,8+COLUMN()-COLUMN($X$8),0),"")</f>
        <v/>
      </c>
      <c r="AD233" s="62" t="str">
        <f>IFERROR(VLOOKUP($W233,NTG_RR!$A:$N,8+COLUMN()-COLUMN($X$8),0),"")</f>
        <v/>
      </c>
      <c r="AF233" s="62" t="str">
        <f>IFERROR(VLOOKUP($W233,NTG_RR!$A:$P,8+COLUMN()-COLUMN($X$8),0),"")</f>
        <v/>
      </c>
    </row>
    <row r="234" spans="17:32" x14ac:dyDescent="0.25">
      <c r="Q234" s="34"/>
      <c r="R234" s="34"/>
      <c r="S234" s="34"/>
      <c r="T234" s="34"/>
      <c r="U234" s="34"/>
      <c r="X234" s="62" t="str">
        <f>IFERROR(VLOOKUP($W234,NTG_RR!$A:$N,8+COLUMN()-COLUMN($X$8),0),"")</f>
        <v/>
      </c>
      <c r="Y234" s="62" t="str">
        <f>IFERROR(VLOOKUP($W234,NTG_RR!$A:$N,8+COLUMN()-COLUMN($X$8),0),"")</f>
        <v/>
      </c>
      <c r="Z234" s="62" t="str">
        <f>IFERROR(VLOOKUP($W234,NTG_RR!$A:$N,8+COLUMN()-COLUMN($X$8),0),"")</f>
        <v/>
      </c>
      <c r="AA234" s="62" t="str">
        <f>IFERROR(VLOOKUP($W234,NTG_RR!$A:$N,8+COLUMN()-COLUMN($X$8),0),"")</f>
        <v/>
      </c>
      <c r="AB234" s="62" t="str">
        <f>IFERROR(VLOOKUP($W234,NTG_RR!$A:$N,8+COLUMN()-COLUMN($X$8),0),"")</f>
        <v/>
      </c>
      <c r="AC234" s="62" t="str">
        <f>IFERROR(VLOOKUP($W234,NTG_RR!$A:$N,8+COLUMN()-COLUMN($X$8),0),"")</f>
        <v/>
      </c>
      <c r="AD234" s="62" t="str">
        <f>IFERROR(VLOOKUP($W234,NTG_RR!$A:$N,8+COLUMN()-COLUMN($X$8),0),"")</f>
        <v/>
      </c>
      <c r="AF234" s="62" t="str">
        <f>IFERROR(VLOOKUP($W234,NTG_RR!$A:$P,8+COLUMN()-COLUMN($X$8),0),"")</f>
        <v/>
      </c>
    </row>
    <row r="235" spans="17:32" x14ac:dyDescent="0.25">
      <c r="Q235" s="34"/>
      <c r="R235" s="34"/>
      <c r="S235" s="34"/>
      <c r="T235" s="34"/>
      <c r="U235" s="34"/>
      <c r="X235" s="62" t="str">
        <f>IFERROR(VLOOKUP($W235,NTG_RR!$A:$N,8+COLUMN()-COLUMN($X$8),0),"")</f>
        <v/>
      </c>
      <c r="Y235" s="62" t="str">
        <f>IFERROR(VLOOKUP($W235,NTG_RR!$A:$N,8+COLUMN()-COLUMN($X$8),0),"")</f>
        <v/>
      </c>
      <c r="Z235" s="62" t="str">
        <f>IFERROR(VLOOKUP($W235,NTG_RR!$A:$N,8+COLUMN()-COLUMN($X$8),0),"")</f>
        <v/>
      </c>
      <c r="AA235" s="62" t="str">
        <f>IFERROR(VLOOKUP($W235,NTG_RR!$A:$N,8+COLUMN()-COLUMN($X$8),0),"")</f>
        <v/>
      </c>
      <c r="AB235" s="62" t="str">
        <f>IFERROR(VLOOKUP($W235,NTG_RR!$A:$N,8+COLUMN()-COLUMN($X$8),0),"")</f>
        <v/>
      </c>
      <c r="AC235" s="62" t="str">
        <f>IFERROR(VLOOKUP($W235,NTG_RR!$A:$N,8+COLUMN()-COLUMN($X$8),0),"")</f>
        <v/>
      </c>
      <c r="AD235" s="62" t="str">
        <f>IFERROR(VLOOKUP($W235,NTG_RR!$A:$N,8+COLUMN()-COLUMN($X$8),0),"")</f>
        <v/>
      </c>
      <c r="AF235" s="62" t="str">
        <f>IFERROR(VLOOKUP($W235,NTG_RR!$A:$P,8+COLUMN()-COLUMN($X$8),0),"")</f>
        <v/>
      </c>
    </row>
    <row r="236" spans="17:32" x14ac:dyDescent="0.25">
      <c r="Q236" s="34"/>
      <c r="R236" s="34"/>
      <c r="S236" s="34"/>
      <c r="T236" s="34"/>
      <c r="U236" s="34"/>
      <c r="X236" s="62" t="str">
        <f>IFERROR(VLOOKUP($W236,NTG_RR!$A:$N,8+COLUMN()-COLUMN($X$8),0),"")</f>
        <v/>
      </c>
      <c r="Y236" s="62" t="str">
        <f>IFERROR(VLOOKUP($W236,NTG_RR!$A:$N,8+COLUMN()-COLUMN($X$8),0),"")</f>
        <v/>
      </c>
      <c r="Z236" s="62" t="str">
        <f>IFERROR(VLOOKUP($W236,NTG_RR!$A:$N,8+COLUMN()-COLUMN($X$8),0),"")</f>
        <v/>
      </c>
      <c r="AA236" s="62" t="str">
        <f>IFERROR(VLOOKUP($W236,NTG_RR!$A:$N,8+COLUMN()-COLUMN($X$8),0),"")</f>
        <v/>
      </c>
      <c r="AB236" s="62" t="str">
        <f>IFERROR(VLOOKUP($W236,NTG_RR!$A:$N,8+COLUMN()-COLUMN($X$8),0),"")</f>
        <v/>
      </c>
      <c r="AC236" s="62" t="str">
        <f>IFERROR(VLOOKUP($W236,NTG_RR!$A:$N,8+COLUMN()-COLUMN($X$8),0),"")</f>
        <v/>
      </c>
      <c r="AD236" s="62" t="str">
        <f>IFERROR(VLOOKUP($W236,NTG_RR!$A:$N,8+COLUMN()-COLUMN($X$8),0),"")</f>
        <v/>
      </c>
      <c r="AF236" s="62" t="str">
        <f>IFERROR(VLOOKUP($W236,NTG_RR!$A:$P,8+COLUMN()-COLUMN($X$8),0),"")</f>
        <v/>
      </c>
    </row>
    <row r="237" spans="17:32" x14ac:dyDescent="0.25">
      <c r="Q237" s="34"/>
      <c r="R237" s="34"/>
      <c r="S237" s="34"/>
      <c r="T237" s="34"/>
      <c r="U237" s="34"/>
      <c r="X237" s="62" t="str">
        <f>IFERROR(VLOOKUP($W237,NTG_RR!$A:$N,8+COLUMN()-COLUMN($X$8),0),"")</f>
        <v/>
      </c>
      <c r="Y237" s="62" t="str">
        <f>IFERROR(VLOOKUP($W237,NTG_RR!$A:$N,8+COLUMN()-COLUMN($X$8),0),"")</f>
        <v/>
      </c>
      <c r="Z237" s="62" t="str">
        <f>IFERROR(VLOOKUP($W237,NTG_RR!$A:$N,8+COLUMN()-COLUMN($X$8),0),"")</f>
        <v/>
      </c>
      <c r="AA237" s="62" t="str">
        <f>IFERROR(VLOOKUP($W237,NTG_RR!$A:$N,8+COLUMN()-COLUMN($X$8),0),"")</f>
        <v/>
      </c>
      <c r="AB237" s="62" t="str">
        <f>IFERROR(VLOOKUP($W237,NTG_RR!$A:$N,8+COLUMN()-COLUMN($X$8),0),"")</f>
        <v/>
      </c>
      <c r="AC237" s="62" t="str">
        <f>IFERROR(VLOOKUP($W237,NTG_RR!$A:$N,8+COLUMN()-COLUMN($X$8),0),"")</f>
        <v/>
      </c>
      <c r="AD237" s="62" t="str">
        <f>IFERROR(VLOOKUP($W237,NTG_RR!$A:$N,8+COLUMN()-COLUMN($X$8),0),"")</f>
        <v/>
      </c>
      <c r="AF237" s="62" t="str">
        <f>IFERROR(VLOOKUP($W237,NTG_RR!$A:$P,8+COLUMN()-COLUMN($X$8),0),"")</f>
        <v/>
      </c>
    </row>
    <row r="238" spans="17:32" x14ac:dyDescent="0.25">
      <c r="Q238" s="34"/>
      <c r="R238" s="34"/>
      <c r="S238" s="34"/>
      <c r="T238" s="34"/>
      <c r="U238" s="34"/>
      <c r="X238" s="62" t="str">
        <f>IFERROR(VLOOKUP($W238,NTG_RR!$A:$N,8+COLUMN()-COLUMN($X$8),0),"")</f>
        <v/>
      </c>
      <c r="Y238" s="62" t="str">
        <f>IFERROR(VLOOKUP($W238,NTG_RR!$A:$N,8+COLUMN()-COLUMN($X$8),0),"")</f>
        <v/>
      </c>
      <c r="Z238" s="62" t="str">
        <f>IFERROR(VLOOKUP($W238,NTG_RR!$A:$N,8+COLUMN()-COLUMN($X$8),0),"")</f>
        <v/>
      </c>
      <c r="AA238" s="62" t="str">
        <f>IFERROR(VLOOKUP($W238,NTG_RR!$A:$N,8+COLUMN()-COLUMN($X$8),0),"")</f>
        <v/>
      </c>
      <c r="AB238" s="62" t="str">
        <f>IFERROR(VLOOKUP($W238,NTG_RR!$A:$N,8+COLUMN()-COLUMN($X$8),0),"")</f>
        <v/>
      </c>
      <c r="AC238" s="62" t="str">
        <f>IFERROR(VLOOKUP($W238,NTG_RR!$A:$N,8+COLUMN()-COLUMN($X$8),0),"")</f>
        <v/>
      </c>
      <c r="AD238" s="62" t="str">
        <f>IFERROR(VLOOKUP($W238,NTG_RR!$A:$N,8+COLUMN()-COLUMN($X$8),0),"")</f>
        <v/>
      </c>
      <c r="AF238" s="62" t="str">
        <f>IFERROR(VLOOKUP($W238,NTG_RR!$A:$P,8+COLUMN()-COLUMN($X$8),0),"")</f>
        <v/>
      </c>
    </row>
    <row r="239" spans="17:32" x14ac:dyDescent="0.25">
      <c r="Q239" s="34"/>
      <c r="R239" s="34"/>
      <c r="S239" s="34"/>
      <c r="T239" s="34"/>
      <c r="U239" s="34"/>
      <c r="X239" s="62" t="str">
        <f>IFERROR(VLOOKUP($W239,NTG_RR!$A:$N,8+COLUMN()-COLUMN($X$8),0),"")</f>
        <v/>
      </c>
      <c r="Y239" s="62" t="str">
        <f>IFERROR(VLOOKUP($W239,NTG_RR!$A:$N,8+COLUMN()-COLUMN($X$8),0),"")</f>
        <v/>
      </c>
      <c r="Z239" s="62" t="str">
        <f>IFERROR(VLOOKUP($W239,NTG_RR!$A:$N,8+COLUMN()-COLUMN($X$8),0),"")</f>
        <v/>
      </c>
      <c r="AA239" s="62" t="str">
        <f>IFERROR(VLOOKUP($W239,NTG_RR!$A:$N,8+COLUMN()-COLUMN($X$8),0),"")</f>
        <v/>
      </c>
      <c r="AB239" s="62" t="str">
        <f>IFERROR(VLOOKUP($W239,NTG_RR!$A:$N,8+COLUMN()-COLUMN($X$8),0),"")</f>
        <v/>
      </c>
      <c r="AC239" s="62" t="str">
        <f>IFERROR(VLOOKUP($W239,NTG_RR!$A:$N,8+COLUMN()-COLUMN($X$8),0),"")</f>
        <v/>
      </c>
      <c r="AD239" s="62" t="str">
        <f>IFERROR(VLOOKUP($W239,NTG_RR!$A:$N,8+COLUMN()-COLUMN($X$8),0),"")</f>
        <v/>
      </c>
      <c r="AF239" s="62" t="str">
        <f>IFERROR(VLOOKUP($W239,NTG_RR!$A:$P,8+COLUMN()-COLUMN($X$8),0),"")</f>
        <v/>
      </c>
    </row>
    <row r="240" spans="17:32" x14ac:dyDescent="0.25">
      <c r="Q240" s="34"/>
      <c r="R240" s="34"/>
      <c r="S240" s="34"/>
      <c r="T240" s="34"/>
      <c r="U240" s="34"/>
      <c r="X240" s="62" t="str">
        <f>IFERROR(VLOOKUP($W240,NTG_RR!$A:$N,8+COLUMN()-COLUMN($X$8),0),"")</f>
        <v/>
      </c>
      <c r="Y240" s="62" t="str">
        <f>IFERROR(VLOOKUP($W240,NTG_RR!$A:$N,8+COLUMN()-COLUMN($X$8),0),"")</f>
        <v/>
      </c>
      <c r="Z240" s="62" t="str">
        <f>IFERROR(VLOOKUP($W240,NTG_RR!$A:$N,8+COLUMN()-COLUMN($X$8),0),"")</f>
        <v/>
      </c>
      <c r="AA240" s="62" t="str">
        <f>IFERROR(VLOOKUP($W240,NTG_RR!$A:$N,8+COLUMN()-COLUMN($X$8),0),"")</f>
        <v/>
      </c>
      <c r="AB240" s="62" t="str">
        <f>IFERROR(VLOOKUP($W240,NTG_RR!$A:$N,8+COLUMN()-COLUMN($X$8),0),"")</f>
        <v/>
      </c>
      <c r="AC240" s="62" t="str">
        <f>IFERROR(VLOOKUP($W240,NTG_RR!$A:$N,8+COLUMN()-COLUMN($X$8),0),"")</f>
        <v/>
      </c>
      <c r="AD240" s="62" t="str">
        <f>IFERROR(VLOOKUP($W240,NTG_RR!$A:$N,8+COLUMN()-COLUMN($X$8),0),"")</f>
        <v/>
      </c>
      <c r="AF240" s="62" t="str">
        <f>IFERROR(VLOOKUP($W240,NTG_RR!$A:$P,8+COLUMN()-COLUMN($X$8),0),"")</f>
        <v/>
      </c>
    </row>
    <row r="241" spans="17:32" x14ac:dyDescent="0.25">
      <c r="Q241" s="34"/>
      <c r="R241" s="34"/>
      <c r="S241" s="34"/>
      <c r="T241" s="34"/>
      <c r="U241" s="34"/>
      <c r="X241" s="62" t="str">
        <f>IFERROR(VLOOKUP($W241,NTG_RR!$A:$N,8+COLUMN()-COLUMN($X$8),0),"")</f>
        <v/>
      </c>
      <c r="Y241" s="62" t="str">
        <f>IFERROR(VLOOKUP($W241,NTG_RR!$A:$N,8+COLUMN()-COLUMN($X$8),0),"")</f>
        <v/>
      </c>
      <c r="Z241" s="62" t="str">
        <f>IFERROR(VLOOKUP($W241,NTG_RR!$A:$N,8+COLUMN()-COLUMN($X$8),0),"")</f>
        <v/>
      </c>
      <c r="AA241" s="62" t="str">
        <f>IFERROR(VLOOKUP($W241,NTG_RR!$A:$N,8+COLUMN()-COLUMN($X$8),0),"")</f>
        <v/>
      </c>
      <c r="AB241" s="62" t="str">
        <f>IFERROR(VLOOKUP($W241,NTG_RR!$A:$N,8+COLUMN()-COLUMN($X$8),0),"")</f>
        <v/>
      </c>
      <c r="AC241" s="62" t="str">
        <f>IFERROR(VLOOKUP($W241,NTG_RR!$A:$N,8+COLUMN()-COLUMN($X$8),0),"")</f>
        <v/>
      </c>
      <c r="AD241" s="62" t="str">
        <f>IFERROR(VLOOKUP($W241,NTG_RR!$A:$N,8+COLUMN()-COLUMN($X$8),0),"")</f>
        <v/>
      </c>
      <c r="AF241" s="62" t="str">
        <f>IFERROR(VLOOKUP($W241,NTG_RR!$A:$P,8+COLUMN()-COLUMN($X$8),0),"")</f>
        <v/>
      </c>
    </row>
    <row r="242" spans="17:32" x14ac:dyDescent="0.25">
      <c r="Q242" s="34"/>
      <c r="R242" s="34"/>
      <c r="S242" s="34"/>
      <c r="T242" s="34"/>
      <c r="U242" s="34"/>
      <c r="X242" s="62" t="str">
        <f>IFERROR(VLOOKUP($W242,NTG_RR!$A:$N,8+COLUMN()-COLUMN($X$8),0),"")</f>
        <v/>
      </c>
      <c r="Y242" s="62" t="str">
        <f>IFERROR(VLOOKUP($W242,NTG_RR!$A:$N,8+COLUMN()-COLUMN($X$8),0),"")</f>
        <v/>
      </c>
      <c r="Z242" s="62" t="str">
        <f>IFERROR(VLOOKUP($W242,NTG_RR!$A:$N,8+COLUMN()-COLUMN($X$8),0),"")</f>
        <v/>
      </c>
      <c r="AA242" s="62" t="str">
        <f>IFERROR(VLOOKUP($W242,NTG_RR!$A:$N,8+COLUMN()-COLUMN($X$8),0),"")</f>
        <v/>
      </c>
      <c r="AB242" s="62" t="str">
        <f>IFERROR(VLOOKUP($W242,NTG_RR!$A:$N,8+COLUMN()-COLUMN($X$8),0),"")</f>
        <v/>
      </c>
      <c r="AC242" s="62" t="str">
        <f>IFERROR(VLOOKUP($W242,NTG_RR!$A:$N,8+COLUMN()-COLUMN($X$8),0),"")</f>
        <v/>
      </c>
      <c r="AD242" s="62" t="str">
        <f>IFERROR(VLOOKUP($W242,NTG_RR!$A:$N,8+COLUMN()-COLUMN($X$8),0),"")</f>
        <v/>
      </c>
      <c r="AF242" s="62" t="str">
        <f>IFERROR(VLOOKUP($W242,NTG_RR!$A:$P,8+COLUMN()-COLUMN($X$8),0),"")</f>
        <v/>
      </c>
    </row>
    <row r="243" spans="17:32" x14ac:dyDescent="0.25">
      <c r="Q243" s="34"/>
      <c r="R243" s="34"/>
      <c r="S243" s="34"/>
      <c r="T243" s="34"/>
      <c r="U243" s="34"/>
      <c r="X243" s="62" t="str">
        <f>IFERROR(VLOOKUP($W243,NTG_RR!$A:$N,8+COLUMN()-COLUMN($X$8),0),"")</f>
        <v/>
      </c>
      <c r="Y243" s="62" t="str">
        <f>IFERROR(VLOOKUP($W243,NTG_RR!$A:$N,8+COLUMN()-COLUMN($X$8),0),"")</f>
        <v/>
      </c>
      <c r="Z243" s="62" t="str">
        <f>IFERROR(VLOOKUP($W243,NTG_RR!$A:$N,8+COLUMN()-COLUMN($X$8),0),"")</f>
        <v/>
      </c>
      <c r="AA243" s="62" t="str">
        <f>IFERROR(VLOOKUP($W243,NTG_RR!$A:$N,8+COLUMN()-COLUMN($X$8),0),"")</f>
        <v/>
      </c>
      <c r="AB243" s="62" t="str">
        <f>IFERROR(VLOOKUP($W243,NTG_RR!$A:$N,8+COLUMN()-COLUMN($X$8),0),"")</f>
        <v/>
      </c>
      <c r="AC243" s="62" t="str">
        <f>IFERROR(VLOOKUP($W243,NTG_RR!$A:$N,8+COLUMN()-COLUMN($X$8),0),"")</f>
        <v/>
      </c>
      <c r="AD243" s="62" t="str">
        <f>IFERROR(VLOOKUP($W243,NTG_RR!$A:$N,8+COLUMN()-COLUMN($X$8),0),"")</f>
        <v/>
      </c>
      <c r="AF243" s="62" t="str">
        <f>IFERROR(VLOOKUP($W243,NTG_RR!$A:$P,8+COLUMN()-COLUMN($X$8),0),"")</f>
        <v/>
      </c>
    </row>
    <row r="244" spans="17:32" x14ac:dyDescent="0.25">
      <c r="Q244" s="34"/>
      <c r="R244" s="34"/>
      <c r="S244" s="34"/>
      <c r="T244" s="34"/>
      <c r="U244" s="34"/>
      <c r="X244" s="62" t="str">
        <f>IFERROR(VLOOKUP($W244,NTG_RR!$A:$N,8+COLUMN()-COLUMN($X$8),0),"")</f>
        <v/>
      </c>
      <c r="Y244" s="62" t="str">
        <f>IFERROR(VLOOKUP($W244,NTG_RR!$A:$N,8+COLUMN()-COLUMN($X$8),0),"")</f>
        <v/>
      </c>
      <c r="Z244" s="62" t="str">
        <f>IFERROR(VLOOKUP($W244,NTG_RR!$A:$N,8+COLUMN()-COLUMN($X$8),0),"")</f>
        <v/>
      </c>
      <c r="AA244" s="62" t="str">
        <f>IFERROR(VLOOKUP($W244,NTG_RR!$A:$N,8+COLUMN()-COLUMN($X$8),0),"")</f>
        <v/>
      </c>
      <c r="AB244" s="62" t="str">
        <f>IFERROR(VLOOKUP($W244,NTG_RR!$A:$N,8+COLUMN()-COLUMN($X$8),0),"")</f>
        <v/>
      </c>
      <c r="AC244" s="62" t="str">
        <f>IFERROR(VLOOKUP($W244,NTG_RR!$A:$N,8+COLUMN()-COLUMN($X$8),0),"")</f>
        <v/>
      </c>
      <c r="AD244" s="62" t="str">
        <f>IFERROR(VLOOKUP($W244,NTG_RR!$A:$N,8+COLUMN()-COLUMN($X$8),0),"")</f>
        <v/>
      </c>
      <c r="AF244" s="62" t="str">
        <f>IFERROR(VLOOKUP($W244,NTG_RR!$A:$P,8+COLUMN()-COLUMN($X$8),0),"")</f>
        <v/>
      </c>
    </row>
    <row r="245" spans="17:32" x14ac:dyDescent="0.25">
      <c r="Q245" s="34"/>
      <c r="R245" s="34"/>
      <c r="S245" s="34"/>
      <c r="T245" s="34"/>
      <c r="U245" s="34"/>
      <c r="X245" s="62" t="str">
        <f>IFERROR(VLOOKUP($W245,NTG_RR!$A:$N,8+COLUMN()-COLUMN($X$8),0),"")</f>
        <v/>
      </c>
      <c r="Y245" s="62" t="str">
        <f>IFERROR(VLOOKUP($W245,NTG_RR!$A:$N,8+COLUMN()-COLUMN($X$8),0),"")</f>
        <v/>
      </c>
      <c r="Z245" s="62" t="str">
        <f>IFERROR(VLOOKUP($W245,NTG_RR!$A:$N,8+COLUMN()-COLUMN($X$8),0),"")</f>
        <v/>
      </c>
      <c r="AA245" s="62" t="str">
        <f>IFERROR(VLOOKUP($W245,NTG_RR!$A:$N,8+COLUMN()-COLUMN($X$8),0),"")</f>
        <v/>
      </c>
      <c r="AB245" s="62" t="str">
        <f>IFERROR(VLOOKUP($W245,NTG_RR!$A:$N,8+COLUMN()-COLUMN($X$8),0),"")</f>
        <v/>
      </c>
      <c r="AC245" s="62" t="str">
        <f>IFERROR(VLOOKUP($W245,NTG_RR!$A:$N,8+COLUMN()-COLUMN($X$8),0),"")</f>
        <v/>
      </c>
      <c r="AD245" s="62" t="str">
        <f>IFERROR(VLOOKUP($W245,NTG_RR!$A:$N,8+COLUMN()-COLUMN($X$8),0),"")</f>
        <v/>
      </c>
      <c r="AF245" s="62" t="str">
        <f>IFERROR(VLOOKUP($W245,NTG_RR!$A:$P,8+COLUMN()-COLUMN($X$8),0),"")</f>
        <v/>
      </c>
    </row>
    <row r="246" spans="17:32" x14ac:dyDescent="0.25">
      <c r="Q246" s="34"/>
      <c r="R246" s="34"/>
      <c r="S246" s="34"/>
      <c r="T246" s="34"/>
      <c r="U246" s="34"/>
      <c r="X246" s="62" t="str">
        <f>IFERROR(VLOOKUP($W246,NTG_RR!$A:$N,8+COLUMN()-COLUMN($X$8),0),"")</f>
        <v/>
      </c>
      <c r="Y246" s="62" t="str">
        <f>IFERROR(VLOOKUP($W246,NTG_RR!$A:$N,8+COLUMN()-COLUMN($X$8),0),"")</f>
        <v/>
      </c>
      <c r="Z246" s="62" t="str">
        <f>IFERROR(VLOOKUP($W246,NTG_RR!$A:$N,8+COLUMN()-COLUMN($X$8),0),"")</f>
        <v/>
      </c>
      <c r="AA246" s="62" t="str">
        <f>IFERROR(VLOOKUP($W246,NTG_RR!$A:$N,8+COLUMN()-COLUMN($X$8),0),"")</f>
        <v/>
      </c>
      <c r="AB246" s="62" t="str">
        <f>IFERROR(VLOOKUP($W246,NTG_RR!$A:$N,8+COLUMN()-COLUMN($X$8),0),"")</f>
        <v/>
      </c>
      <c r="AC246" s="62" t="str">
        <f>IFERROR(VLOOKUP($W246,NTG_RR!$A:$N,8+COLUMN()-COLUMN($X$8),0),"")</f>
        <v/>
      </c>
      <c r="AD246" s="62" t="str">
        <f>IFERROR(VLOOKUP($W246,NTG_RR!$A:$N,8+COLUMN()-COLUMN($X$8),0),"")</f>
        <v/>
      </c>
      <c r="AF246" s="62" t="str">
        <f>IFERROR(VLOOKUP($W246,NTG_RR!$A:$P,8+COLUMN()-COLUMN($X$8),0),"")</f>
        <v/>
      </c>
    </row>
    <row r="247" spans="17:32" x14ac:dyDescent="0.25">
      <c r="Q247" s="34"/>
      <c r="R247" s="34"/>
      <c r="S247" s="34"/>
      <c r="T247" s="34"/>
      <c r="U247" s="34"/>
      <c r="X247" s="62" t="str">
        <f>IFERROR(VLOOKUP($W247,NTG_RR!$A:$N,8+COLUMN()-COLUMN($X$8),0),"")</f>
        <v/>
      </c>
      <c r="Y247" s="62" t="str">
        <f>IFERROR(VLOOKUP($W247,NTG_RR!$A:$N,8+COLUMN()-COLUMN($X$8),0),"")</f>
        <v/>
      </c>
      <c r="Z247" s="62" t="str">
        <f>IFERROR(VLOOKUP($W247,NTG_RR!$A:$N,8+COLUMN()-COLUMN($X$8),0),"")</f>
        <v/>
      </c>
      <c r="AA247" s="62" t="str">
        <f>IFERROR(VLOOKUP($W247,NTG_RR!$A:$N,8+COLUMN()-COLUMN($X$8),0),"")</f>
        <v/>
      </c>
      <c r="AB247" s="62" t="str">
        <f>IFERROR(VLOOKUP($W247,NTG_RR!$A:$N,8+COLUMN()-COLUMN($X$8),0),"")</f>
        <v/>
      </c>
      <c r="AC247" s="62" t="str">
        <f>IFERROR(VLOOKUP($W247,NTG_RR!$A:$N,8+COLUMN()-COLUMN($X$8),0),"")</f>
        <v/>
      </c>
      <c r="AD247" s="62" t="str">
        <f>IFERROR(VLOOKUP($W247,NTG_RR!$A:$N,8+COLUMN()-COLUMN($X$8),0),"")</f>
        <v/>
      </c>
      <c r="AF247" s="62" t="str">
        <f>IFERROR(VLOOKUP($W247,NTG_RR!$A:$P,8+COLUMN()-COLUMN($X$8),0),"")</f>
        <v/>
      </c>
    </row>
    <row r="248" spans="17:32" x14ac:dyDescent="0.25">
      <c r="Q248" s="34"/>
      <c r="R248" s="34"/>
      <c r="S248" s="34"/>
      <c r="T248" s="34"/>
      <c r="U248" s="34"/>
      <c r="X248" s="62" t="str">
        <f>IFERROR(VLOOKUP($W248,NTG_RR!$A:$N,8+COLUMN()-COLUMN($X$8),0),"")</f>
        <v/>
      </c>
      <c r="Y248" s="62" t="str">
        <f>IFERROR(VLOOKUP($W248,NTG_RR!$A:$N,8+COLUMN()-COLUMN($X$8),0),"")</f>
        <v/>
      </c>
      <c r="Z248" s="62" t="str">
        <f>IFERROR(VLOOKUP($W248,NTG_RR!$A:$N,8+COLUMN()-COLUMN($X$8),0),"")</f>
        <v/>
      </c>
      <c r="AA248" s="62" t="str">
        <f>IFERROR(VLOOKUP($W248,NTG_RR!$A:$N,8+COLUMN()-COLUMN($X$8),0),"")</f>
        <v/>
      </c>
      <c r="AB248" s="62" t="str">
        <f>IFERROR(VLOOKUP($W248,NTG_RR!$A:$N,8+COLUMN()-COLUMN($X$8),0),"")</f>
        <v/>
      </c>
      <c r="AC248" s="62" t="str">
        <f>IFERROR(VLOOKUP($W248,NTG_RR!$A:$N,8+COLUMN()-COLUMN($X$8),0),"")</f>
        <v/>
      </c>
      <c r="AD248" s="62" t="str">
        <f>IFERROR(VLOOKUP($W248,NTG_RR!$A:$N,8+COLUMN()-COLUMN($X$8),0),"")</f>
        <v/>
      </c>
      <c r="AF248" s="62" t="str">
        <f>IFERROR(VLOOKUP($W248,NTG_RR!$A:$P,8+COLUMN()-COLUMN($X$8),0),"")</f>
        <v/>
      </c>
    </row>
    <row r="249" spans="17:32" x14ac:dyDescent="0.25">
      <c r="Q249" s="34"/>
      <c r="R249" s="34"/>
      <c r="S249" s="34"/>
      <c r="T249" s="34"/>
      <c r="U249" s="34"/>
      <c r="X249" s="62" t="str">
        <f>IFERROR(VLOOKUP($W249,NTG_RR!$A:$N,8+COLUMN()-COLUMN($X$8),0),"")</f>
        <v/>
      </c>
      <c r="Y249" s="62" t="str">
        <f>IFERROR(VLOOKUP($W249,NTG_RR!$A:$N,8+COLUMN()-COLUMN($X$8),0),"")</f>
        <v/>
      </c>
      <c r="Z249" s="62" t="str">
        <f>IFERROR(VLOOKUP($W249,NTG_RR!$A:$N,8+COLUMN()-COLUMN($X$8),0),"")</f>
        <v/>
      </c>
      <c r="AA249" s="62" t="str">
        <f>IFERROR(VLOOKUP($W249,NTG_RR!$A:$N,8+COLUMN()-COLUMN($X$8),0),"")</f>
        <v/>
      </c>
      <c r="AB249" s="62" t="str">
        <f>IFERROR(VLOOKUP($W249,NTG_RR!$A:$N,8+COLUMN()-COLUMN($X$8),0),"")</f>
        <v/>
      </c>
      <c r="AC249" s="62" t="str">
        <f>IFERROR(VLOOKUP($W249,NTG_RR!$A:$N,8+COLUMN()-COLUMN($X$8),0),"")</f>
        <v/>
      </c>
      <c r="AD249" s="62" t="str">
        <f>IFERROR(VLOOKUP($W249,NTG_RR!$A:$N,8+COLUMN()-COLUMN($X$8),0),"")</f>
        <v/>
      </c>
      <c r="AF249" s="62" t="str">
        <f>IFERROR(VLOOKUP($W249,NTG_RR!$A:$P,8+COLUMN()-COLUMN($X$8),0),"")</f>
        <v/>
      </c>
    </row>
    <row r="250" spans="17:32" x14ac:dyDescent="0.25">
      <c r="Q250" s="34"/>
      <c r="R250" s="34"/>
      <c r="S250" s="34"/>
      <c r="T250" s="34"/>
      <c r="U250" s="34"/>
      <c r="X250" s="62" t="str">
        <f>IFERROR(VLOOKUP($W250,NTG_RR!$A:$N,8+COLUMN()-COLUMN($X$8),0),"")</f>
        <v/>
      </c>
      <c r="Y250" s="62" t="str">
        <f>IFERROR(VLOOKUP($W250,NTG_RR!$A:$N,8+COLUMN()-COLUMN($X$8),0),"")</f>
        <v/>
      </c>
      <c r="Z250" s="62" t="str">
        <f>IFERROR(VLOOKUP($W250,NTG_RR!$A:$N,8+COLUMN()-COLUMN($X$8),0),"")</f>
        <v/>
      </c>
      <c r="AA250" s="62" t="str">
        <f>IFERROR(VLOOKUP($W250,NTG_RR!$A:$N,8+COLUMN()-COLUMN($X$8),0),"")</f>
        <v/>
      </c>
      <c r="AB250" s="62" t="str">
        <f>IFERROR(VLOOKUP($W250,NTG_RR!$A:$N,8+COLUMN()-COLUMN($X$8),0),"")</f>
        <v/>
      </c>
      <c r="AC250" s="62" t="str">
        <f>IFERROR(VLOOKUP($W250,NTG_RR!$A:$N,8+COLUMN()-COLUMN($X$8),0),"")</f>
        <v/>
      </c>
      <c r="AD250" s="62" t="str">
        <f>IFERROR(VLOOKUP($W250,NTG_RR!$A:$N,8+COLUMN()-COLUMN($X$8),0),"")</f>
        <v/>
      </c>
      <c r="AF250" s="62" t="str">
        <f>IFERROR(VLOOKUP($W250,NTG_RR!$A:$P,8+COLUMN()-COLUMN($X$8),0),"")</f>
        <v/>
      </c>
    </row>
    <row r="251" spans="17:32" x14ac:dyDescent="0.25">
      <c r="Q251" s="34"/>
      <c r="R251" s="34"/>
      <c r="S251" s="34"/>
      <c r="T251" s="34"/>
      <c r="U251" s="34"/>
      <c r="X251" s="62" t="str">
        <f>IFERROR(VLOOKUP($W251,NTG_RR!$A:$N,8+COLUMN()-COLUMN($X$8),0),"")</f>
        <v/>
      </c>
      <c r="Y251" s="62" t="str">
        <f>IFERROR(VLOOKUP($W251,NTG_RR!$A:$N,8+COLUMN()-COLUMN($X$8),0),"")</f>
        <v/>
      </c>
      <c r="Z251" s="62" t="str">
        <f>IFERROR(VLOOKUP($W251,NTG_RR!$A:$N,8+COLUMN()-COLUMN($X$8),0),"")</f>
        <v/>
      </c>
      <c r="AA251" s="62" t="str">
        <f>IFERROR(VLOOKUP($W251,NTG_RR!$A:$N,8+COLUMN()-COLUMN($X$8),0),"")</f>
        <v/>
      </c>
      <c r="AB251" s="62" t="str">
        <f>IFERROR(VLOOKUP($W251,NTG_RR!$A:$N,8+COLUMN()-COLUMN($X$8),0),"")</f>
        <v/>
      </c>
      <c r="AC251" s="62" t="str">
        <f>IFERROR(VLOOKUP($W251,NTG_RR!$A:$N,8+COLUMN()-COLUMN($X$8),0),"")</f>
        <v/>
      </c>
      <c r="AD251" s="62" t="str">
        <f>IFERROR(VLOOKUP($W251,NTG_RR!$A:$N,8+COLUMN()-COLUMN($X$8),0),"")</f>
        <v/>
      </c>
      <c r="AF251" s="62" t="str">
        <f>IFERROR(VLOOKUP($W251,NTG_RR!$A:$P,8+COLUMN()-COLUMN($X$8),0),"")</f>
        <v/>
      </c>
    </row>
    <row r="252" spans="17:32" x14ac:dyDescent="0.25">
      <c r="Q252" s="34"/>
      <c r="R252" s="34"/>
      <c r="S252" s="34"/>
      <c r="T252" s="34"/>
      <c r="U252" s="34"/>
      <c r="X252" s="62" t="str">
        <f>IFERROR(VLOOKUP($W252,NTG_RR!$A:$N,8+COLUMN()-COLUMN($X$8),0),"")</f>
        <v/>
      </c>
      <c r="Y252" s="62" t="str">
        <f>IFERROR(VLOOKUP($W252,NTG_RR!$A:$N,8+COLUMN()-COLUMN($X$8),0),"")</f>
        <v/>
      </c>
      <c r="Z252" s="62" t="str">
        <f>IFERROR(VLOOKUP($W252,NTG_RR!$A:$N,8+COLUMN()-COLUMN($X$8),0),"")</f>
        <v/>
      </c>
      <c r="AA252" s="62" t="str">
        <f>IFERROR(VLOOKUP($W252,NTG_RR!$A:$N,8+COLUMN()-COLUMN($X$8),0),"")</f>
        <v/>
      </c>
      <c r="AB252" s="62" t="str">
        <f>IFERROR(VLOOKUP($W252,NTG_RR!$A:$N,8+COLUMN()-COLUMN($X$8),0),"")</f>
        <v/>
      </c>
      <c r="AC252" s="62" t="str">
        <f>IFERROR(VLOOKUP($W252,NTG_RR!$A:$N,8+COLUMN()-COLUMN($X$8),0),"")</f>
        <v/>
      </c>
      <c r="AD252" s="62" t="str">
        <f>IFERROR(VLOOKUP($W252,NTG_RR!$A:$N,8+COLUMN()-COLUMN($X$8),0),"")</f>
        <v/>
      </c>
      <c r="AF252" s="62" t="str">
        <f>IFERROR(VLOOKUP($W252,NTG_RR!$A:$P,8+COLUMN()-COLUMN($X$8),0),"")</f>
        <v/>
      </c>
    </row>
    <row r="253" spans="17:32" x14ac:dyDescent="0.25">
      <c r="Q253" s="34"/>
      <c r="R253" s="34"/>
      <c r="S253" s="34"/>
      <c r="T253" s="34"/>
      <c r="U253" s="34"/>
      <c r="X253" s="62" t="str">
        <f>IFERROR(VLOOKUP($W253,NTG_RR!$A:$N,8+COLUMN()-COLUMN($X$8),0),"")</f>
        <v/>
      </c>
      <c r="Y253" s="62" t="str">
        <f>IFERROR(VLOOKUP($W253,NTG_RR!$A:$N,8+COLUMN()-COLUMN($X$8),0),"")</f>
        <v/>
      </c>
      <c r="Z253" s="62" t="str">
        <f>IFERROR(VLOOKUP($W253,NTG_RR!$A:$N,8+COLUMN()-COLUMN($X$8),0),"")</f>
        <v/>
      </c>
      <c r="AA253" s="62" t="str">
        <f>IFERROR(VLOOKUP($W253,NTG_RR!$A:$N,8+COLUMN()-COLUMN($X$8),0),"")</f>
        <v/>
      </c>
      <c r="AB253" s="62" t="str">
        <f>IFERROR(VLOOKUP($W253,NTG_RR!$A:$N,8+COLUMN()-COLUMN($X$8),0),"")</f>
        <v/>
      </c>
      <c r="AC253" s="62" t="str">
        <f>IFERROR(VLOOKUP($W253,NTG_RR!$A:$N,8+COLUMN()-COLUMN($X$8),0),"")</f>
        <v/>
      </c>
      <c r="AD253" s="62" t="str">
        <f>IFERROR(VLOOKUP($W253,NTG_RR!$A:$N,8+COLUMN()-COLUMN($X$8),0),"")</f>
        <v/>
      </c>
      <c r="AF253" s="62" t="str">
        <f>IFERROR(VLOOKUP($W253,NTG_RR!$A:$P,8+COLUMN()-COLUMN($X$8),0),"")</f>
        <v/>
      </c>
    </row>
    <row r="254" spans="17:32" x14ac:dyDescent="0.25">
      <c r="Q254" s="34"/>
      <c r="R254" s="34"/>
      <c r="S254" s="34"/>
      <c r="T254" s="34"/>
      <c r="U254" s="34"/>
      <c r="X254" s="62" t="str">
        <f>IFERROR(VLOOKUP($W254,NTG_RR!$A:$N,8+COLUMN()-COLUMN($X$8),0),"")</f>
        <v/>
      </c>
      <c r="Y254" s="62" t="str">
        <f>IFERROR(VLOOKUP($W254,NTG_RR!$A:$N,8+COLUMN()-COLUMN($X$8),0),"")</f>
        <v/>
      </c>
      <c r="Z254" s="62" t="str">
        <f>IFERROR(VLOOKUP($W254,NTG_RR!$A:$N,8+COLUMN()-COLUMN($X$8),0),"")</f>
        <v/>
      </c>
      <c r="AA254" s="62" t="str">
        <f>IFERROR(VLOOKUP($W254,NTG_RR!$A:$N,8+COLUMN()-COLUMN($X$8),0),"")</f>
        <v/>
      </c>
      <c r="AB254" s="62" t="str">
        <f>IFERROR(VLOOKUP($W254,NTG_RR!$A:$N,8+COLUMN()-COLUMN($X$8),0),"")</f>
        <v/>
      </c>
      <c r="AC254" s="62" t="str">
        <f>IFERROR(VLOOKUP($W254,NTG_RR!$A:$N,8+COLUMN()-COLUMN($X$8),0),"")</f>
        <v/>
      </c>
      <c r="AD254" s="62" t="str">
        <f>IFERROR(VLOOKUP($W254,NTG_RR!$A:$N,8+COLUMN()-COLUMN($X$8),0),"")</f>
        <v/>
      </c>
      <c r="AF254" s="62" t="str">
        <f>IFERROR(VLOOKUP($W254,NTG_RR!$A:$P,8+COLUMN()-COLUMN($X$8),0),"")</f>
        <v/>
      </c>
    </row>
    <row r="255" spans="17:32" x14ac:dyDescent="0.25">
      <c r="Q255" s="34"/>
      <c r="R255" s="34"/>
      <c r="S255" s="34"/>
      <c r="T255" s="34"/>
      <c r="U255" s="34"/>
      <c r="X255" s="62" t="str">
        <f>IFERROR(VLOOKUP($W255,NTG_RR!$A:$N,8+COLUMN()-COLUMN($X$8),0),"")</f>
        <v/>
      </c>
      <c r="Y255" s="62" t="str">
        <f>IFERROR(VLOOKUP($W255,NTG_RR!$A:$N,8+COLUMN()-COLUMN($X$8),0),"")</f>
        <v/>
      </c>
      <c r="Z255" s="62" t="str">
        <f>IFERROR(VLOOKUP($W255,NTG_RR!$A:$N,8+COLUMN()-COLUMN($X$8),0),"")</f>
        <v/>
      </c>
      <c r="AA255" s="62" t="str">
        <f>IFERROR(VLOOKUP($W255,NTG_RR!$A:$N,8+COLUMN()-COLUMN($X$8),0),"")</f>
        <v/>
      </c>
      <c r="AB255" s="62" t="str">
        <f>IFERROR(VLOOKUP($W255,NTG_RR!$A:$N,8+COLUMN()-COLUMN($X$8),0),"")</f>
        <v/>
      </c>
      <c r="AC255" s="62" t="str">
        <f>IFERROR(VLOOKUP($W255,NTG_RR!$A:$N,8+COLUMN()-COLUMN($X$8),0),"")</f>
        <v/>
      </c>
      <c r="AD255" s="62" t="str">
        <f>IFERROR(VLOOKUP($W255,NTG_RR!$A:$N,8+COLUMN()-COLUMN($X$8),0),"")</f>
        <v/>
      </c>
    </row>
    <row r="256" spans="17:32" x14ac:dyDescent="0.25">
      <c r="Q256" s="34"/>
      <c r="R256" s="34"/>
      <c r="S256" s="34"/>
      <c r="T256" s="34"/>
      <c r="U256" s="34"/>
      <c r="X256" s="62" t="str">
        <f>IFERROR(VLOOKUP($W256,NTG_RR!$A:$N,8+COLUMN()-COLUMN($X$8),0),"")</f>
        <v/>
      </c>
      <c r="Y256" s="62" t="str">
        <f>IFERROR(VLOOKUP($W256,NTG_RR!$A:$N,8+COLUMN()-COLUMN($X$8),0),"")</f>
        <v/>
      </c>
      <c r="Z256" s="62" t="str">
        <f>IFERROR(VLOOKUP($W256,NTG_RR!$A:$N,8+COLUMN()-COLUMN($X$8),0),"")</f>
        <v/>
      </c>
      <c r="AA256" s="62" t="str">
        <f>IFERROR(VLOOKUP($W256,NTG_RR!$A:$N,8+COLUMN()-COLUMN($X$8),0),"")</f>
        <v/>
      </c>
      <c r="AB256" s="62" t="str">
        <f>IFERROR(VLOOKUP($W256,NTG_RR!$A:$N,8+COLUMN()-COLUMN($X$8),0),"")</f>
        <v/>
      </c>
      <c r="AC256" s="62" t="str">
        <f>IFERROR(VLOOKUP($W256,NTG_RR!$A:$N,8+COLUMN()-COLUMN($X$8),0),"")</f>
        <v/>
      </c>
      <c r="AD256" s="62" t="str">
        <f>IFERROR(VLOOKUP($W256,NTG_RR!$A:$N,8+COLUMN()-COLUMN($X$8),0),"")</f>
        <v/>
      </c>
    </row>
    <row r="257" spans="17:30" x14ac:dyDescent="0.25">
      <c r="Q257" s="34"/>
      <c r="R257" s="34"/>
      <c r="S257" s="34"/>
      <c r="T257" s="34"/>
      <c r="U257" s="34"/>
      <c r="X257" s="62" t="str">
        <f>IFERROR(VLOOKUP($W257,NTG_RR!$A:$N,8+COLUMN()-COLUMN($X$8),0),"")</f>
        <v/>
      </c>
      <c r="Y257" s="62" t="str">
        <f>IFERROR(VLOOKUP($W257,NTG_RR!$A:$N,8+COLUMN()-COLUMN($X$8),0),"")</f>
        <v/>
      </c>
      <c r="Z257" s="62" t="str">
        <f>IFERROR(VLOOKUP($W257,NTG_RR!$A:$N,8+COLUMN()-COLUMN($X$8),0),"")</f>
        <v/>
      </c>
      <c r="AA257" s="62" t="str">
        <f>IFERROR(VLOOKUP($W257,NTG_RR!$A:$N,8+COLUMN()-COLUMN($X$8),0),"")</f>
        <v/>
      </c>
      <c r="AB257" s="62" t="str">
        <f>IFERROR(VLOOKUP($W257,NTG_RR!$A:$N,8+COLUMN()-COLUMN($X$8),0),"")</f>
        <v/>
      </c>
      <c r="AC257" s="62" t="str">
        <f>IFERROR(VLOOKUP($W257,NTG_RR!$A:$N,8+COLUMN()-COLUMN($X$8),0),"")</f>
        <v/>
      </c>
      <c r="AD257" s="62" t="str">
        <f>IFERROR(VLOOKUP($W257,NTG_RR!$A:$N,8+COLUMN()-COLUMN($X$8),0),"")</f>
        <v/>
      </c>
    </row>
    <row r="258" spans="17:30" x14ac:dyDescent="0.25">
      <c r="Q258" s="34"/>
      <c r="R258" s="34"/>
      <c r="S258" s="34"/>
      <c r="T258" s="34"/>
      <c r="U258" s="34"/>
      <c r="X258" s="62" t="str">
        <f>IFERROR(VLOOKUP($W258,NTG_RR!$A:$N,8+COLUMN()-COLUMN($X$8),0),"")</f>
        <v/>
      </c>
      <c r="Y258" s="62" t="str">
        <f>IFERROR(VLOOKUP($W258,NTG_RR!$A:$N,8+COLUMN()-COLUMN($X$8),0),"")</f>
        <v/>
      </c>
      <c r="Z258" s="62" t="str">
        <f>IFERROR(VLOOKUP($W258,NTG_RR!$A:$N,8+COLUMN()-COLUMN($X$8),0),"")</f>
        <v/>
      </c>
      <c r="AA258" s="62" t="str">
        <f>IFERROR(VLOOKUP($W258,NTG_RR!$A:$N,8+COLUMN()-COLUMN($X$8),0),"")</f>
        <v/>
      </c>
      <c r="AB258" s="62" t="str">
        <f>IFERROR(VLOOKUP($W258,NTG_RR!$A:$N,8+COLUMN()-COLUMN($X$8),0),"")</f>
        <v/>
      </c>
      <c r="AC258" s="62" t="str">
        <f>IFERROR(VLOOKUP($W258,NTG_RR!$A:$N,8+COLUMN()-COLUMN($X$8),0),"")</f>
        <v/>
      </c>
      <c r="AD258" s="62" t="str">
        <f>IFERROR(VLOOKUP($W258,NTG_RR!$A:$N,8+COLUMN()-COLUMN($X$8),0),"")</f>
        <v/>
      </c>
    </row>
    <row r="259" spans="17:30" x14ac:dyDescent="0.25">
      <c r="Q259" s="34"/>
      <c r="R259" s="34"/>
      <c r="S259" s="34"/>
      <c r="T259" s="34"/>
      <c r="U259" s="34"/>
      <c r="X259" s="62" t="str">
        <f>IFERROR(VLOOKUP($W259,NTG_RR!$A:$N,8+COLUMN()-COLUMN($X$8),0),"")</f>
        <v/>
      </c>
      <c r="Y259" s="62" t="str">
        <f>IFERROR(VLOOKUP($W259,NTG_RR!$A:$N,8+COLUMN()-COLUMN($X$8),0),"")</f>
        <v/>
      </c>
      <c r="Z259" s="62" t="str">
        <f>IFERROR(VLOOKUP($W259,NTG_RR!$A:$N,8+COLUMN()-COLUMN($X$8),0),"")</f>
        <v/>
      </c>
      <c r="AA259" s="62" t="str">
        <f>IFERROR(VLOOKUP($W259,NTG_RR!$A:$N,8+COLUMN()-COLUMN($X$8),0),"")</f>
        <v/>
      </c>
      <c r="AB259" s="62" t="str">
        <f>IFERROR(VLOOKUP($W259,NTG_RR!$A:$N,8+COLUMN()-COLUMN($X$8),0),"")</f>
        <v/>
      </c>
      <c r="AC259" s="62" t="str">
        <f>IFERROR(VLOOKUP($W259,NTG_RR!$A:$N,8+COLUMN()-COLUMN($X$8),0),"")</f>
        <v/>
      </c>
      <c r="AD259" s="62" t="str">
        <f>IFERROR(VLOOKUP($W259,NTG_RR!$A:$N,8+COLUMN()-COLUMN($X$8),0),"")</f>
        <v/>
      </c>
    </row>
    <row r="260" spans="17:30" x14ac:dyDescent="0.25">
      <c r="Q260" s="34"/>
      <c r="R260" s="34"/>
      <c r="S260" s="34"/>
      <c r="T260" s="34"/>
      <c r="U260" s="34"/>
      <c r="X260" s="62" t="str">
        <f>IFERROR(VLOOKUP($W260,NTG_RR!$A:$N,8+COLUMN()-COLUMN($X$8),0),"")</f>
        <v/>
      </c>
      <c r="Y260" s="62" t="str">
        <f>IFERROR(VLOOKUP($W260,NTG_RR!$A:$N,8+COLUMN()-COLUMN($X$8),0),"")</f>
        <v/>
      </c>
      <c r="Z260" s="62" t="str">
        <f>IFERROR(VLOOKUP($W260,NTG_RR!$A:$N,8+COLUMN()-COLUMN($X$8),0),"")</f>
        <v/>
      </c>
      <c r="AA260" s="62" t="str">
        <f>IFERROR(VLOOKUP($W260,NTG_RR!$A:$N,8+COLUMN()-COLUMN($X$8),0),"")</f>
        <v/>
      </c>
      <c r="AB260" s="62" t="str">
        <f>IFERROR(VLOOKUP($W260,NTG_RR!$A:$N,8+COLUMN()-COLUMN($X$8),0),"")</f>
        <v/>
      </c>
      <c r="AC260" s="62" t="str">
        <f>IFERROR(VLOOKUP($W260,NTG_RR!$A:$N,8+COLUMN()-COLUMN($X$8),0),"")</f>
        <v/>
      </c>
      <c r="AD260" s="62" t="str">
        <f>IFERROR(VLOOKUP($W260,NTG_RR!$A:$N,8+COLUMN()-COLUMN($X$8),0),"")</f>
        <v/>
      </c>
    </row>
    <row r="261" spans="17:30" x14ac:dyDescent="0.25">
      <c r="Q261" s="34"/>
      <c r="R261" s="34"/>
      <c r="S261" s="34"/>
      <c r="T261" s="34"/>
      <c r="U261" s="34"/>
      <c r="X261" s="62" t="str">
        <f>IFERROR(VLOOKUP($W261,NTG_RR!$A:$N,8+COLUMN()-COLUMN($X$8),0),"")</f>
        <v/>
      </c>
      <c r="Y261" s="62" t="str">
        <f>IFERROR(VLOOKUP($W261,NTG_RR!$A:$N,8+COLUMN()-COLUMN($X$8),0),"")</f>
        <v/>
      </c>
      <c r="Z261" s="62" t="str">
        <f>IFERROR(VLOOKUP($W261,NTG_RR!$A:$N,8+COLUMN()-COLUMN($X$8),0),"")</f>
        <v/>
      </c>
      <c r="AA261" s="62" t="str">
        <f>IFERROR(VLOOKUP($W261,NTG_RR!$A:$N,8+COLUMN()-COLUMN($X$8),0),"")</f>
        <v/>
      </c>
      <c r="AB261" s="62" t="str">
        <f>IFERROR(VLOOKUP($W261,NTG_RR!$A:$N,8+COLUMN()-COLUMN($X$8),0),"")</f>
        <v/>
      </c>
      <c r="AC261" s="62" t="str">
        <f>IFERROR(VLOOKUP($W261,NTG_RR!$A:$N,8+COLUMN()-COLUMN($X$8),0),"")</f>
        <v/>
      </c>
      <c r="AD261" s="62" t="str">
        <f>IFERROR(VLOOKUP($W261,NTG_RR!$A:$N,8+COLUMN()-COLUMN($X$8),0),"")</f>
        <v/>
      </c>
    </row>
    <row r="262" spans="17:30" x14ac:dyDescent="0.25">
      <c r="Q262" s="34"/>
      <c r="R262" s="34"/>
      <c r="S262" s="34"/>
      <c r="T262" s="34"/>
      <c r="U262" s="34"/>
      <c r="X262" s="62" t="str">
        <f>IFERROR(VLOOKUP($W262,NTG_RR!$A:$N,8+COLUMN()-COLUMN($X$8),0),"")</f>
        <v/>
      </c>
      <c r="Y262" s="62" t="str">
        <f>IFERROR(VLOOKUP($W262,NTG_RR!$A:$N,8+COLUMN()-COLUMN($X$8),0),"")</f>
        <v/>
      </c>
      <c r="Z262" s="62" t="str">
        <f>IFERROR(VLOOKUP($W262,NTG_RR!$A:$N,8+COLUMN()-COLUMN($X$8),0),"")</f>
        <v/>
      </c>
      <c r="AA262" s="62" t="str">
        <f>IFERROR(VLOOKUP($W262,NTG_RR!$A:$N,8+COLUMN()-COLUMN($X$8),0),"")</f>
        <v/>
      </c>
      <c r="AB262" s="62" t="str">
        <f>IFERROR(VLOOKUP($W262,NTG_RR!$A:$N,8+COLUMN()-COLUMN($X$8),0),"")</f>
        <v/>
      </c>
      <c r="AC262" s="62" t="str">
        <f>IFERROR(VLOOKUP($W262,NTG_RR!$A:$N,8+COLUMN()-COLUMN($X$8),0),"")</f>
        <v/>
      </c>
      <c r="AD262" s="62" t="str">
        <f>IFERROR(VLOOKUP($W262,NTG_RR!$A:$N,8+COLUMN()-COLUMN($X$8),0),"")</f>
        <v/>
      </c>
    </row>
    <row r="263" spans="17:30" x14ac:dyDescent="0.25">
      <c r="Q263" s="34"/>
      <c r="R263" s="34"/>
      <c r="S263" s="34"/>
      <c r="T263" s="34"/>
      <c r="U263" s="34"/>
      <c r="X263" s="62" t="str">
        <f>IFERROR(VLOOKUP($W263,NTG_RR!$A:$N,8+COLUMN()-COLUMN($X$8),0),"")</f>
        <v/>
      </c>
      <c r="Y263" s="62" t="str">
        <f>IFERROR(VLOOKUP($W263,NTG_RR!$A:$N,8+COLUMN()-COLUMN($X$8),0),"")</f>
        <v/>
      </c>
      <c r="Z263" s="62" t="str">
        <f>IFERROR(VLOOKUP($W263,NTG_RR!$A:$N,8+COLUMN()-COLUMN($X$8),0),"")</f>
        <v/>
      </c>
      <c r="AA263" s="62" t="str">
        <f>IFERROR(VLOOKUP($W263,NTG_RR!$A:$N,8+COLUMN()-COLUMN($X$8),0),"")</f>
        <v/>
      </c>
      <c r="AB263" s="62" t="str">
        <f>IFERROR(VLOOKUP($W263,NTG_RR!$A:$N,8+COLUMN()-COLUMN($X$8),0),"")</f>
        <v/>
      </c>
      <c r="AC263" s="62" t="str">
        <f>IFERROR(VLOOKUP($W263,NTG_RR!$A:$N,8+COLUMN()-COLUMN($X$8),0),"")</f>
        <v/>
      </c>
      <c r="AD263" s="62" t="str">
        <f>IFERROR(VLOOKUP($W263,NTG_RR!$A:$N,8+COLUMN()-COLUMN($X$8),0),"")</f>
        <v/>
      </c>
    </row>
    <row r="264" spans="17:30" x14ac:dyDescent="0.25">
      <c r="Q264" s="34"/>
      <c r="R264" s="34"/>
      <c r="S264" s="34"/>
      <c r="T264" s="34"/>
      <c r="U264" s="34"/>
      <c r="X264" s="62" t="str">
        <f>IFERROR(VLOOKUP($W264,NTG_RR!$A:$N,8+COLUMN()-COLUMN($X$8),0),"")</f>
        <v/>
      </c>
      <c r="Y264" s="62" t="str">
        <f>IFERROR(VLOOKUP($W264,NTG_RR!$A:$N,8+COLUMN()-COLUMN($X$8),0),"")</f>
        <v/>
      </c>
      <c r="Z264" s="62" t="str">
        <f>IFERROR(VLOOKUP($W264,NTG_RR!$A:$N,8+COLUMN()-COLUMN($X$8),0),"")</f>
        <v/>
      </c>
      <c r="AA264" s="62" t="str">
        <f>IFERROR(VLOOKUP($W264,NTG_RR!$A:$N,8+COLUMN()-COLUMN($X$8),0),"")</f>
        <v/>
      </c>
      <c r="AB264" s="62" t="str">
        <f>IFERROR(VLOOKUP($W264,NTG_RR!$A:$N,8+COLUMN()-COLUMN($X$8),0),"")</f>
        <v/>
      </c>
      <c r="AC264" s="62" t="str">
        <f>IFERROR(VLOOKUP($W264,NTG_RR!$A:$N,8+COLUMN()-COLUMN($X$8),0),"")</f>
        <v/>
      </c>
      <c r="AD264" s="62" t="str">
        <f>IFERROR(VLOOKUP($W264,NTG_RR!$A:$N,8+COLUMN()-COLUMN($X$8),0),"")</f>
        <v/>
      </c>
    </row>
    <row r="265" spans="17:30" x14ac:dyDescent="0.25">
      <c r="Q265" s="34"/>
      <c r="R265" s="34"/>
      <c r="S265" s="34"/>
      <c r="T265" s="34"/>
      <c r="U265" s="34"/>
      <c r="X265" s="62" t="str">
        <f>IFERROR(VLOOKUP($W265,NTG_RR!$A:$N,8+COLUMN()-COLUMN($X$8),0),"")</f>
        <v/>
      </c>
      <c r="Y265" s="62" t="str">
        <f>IFERROR(VLOOKUP($W265,NTG_RR!$A:$N,8+COLUMN()-COLUMN($X$8),0),"")</f>
        <v/>
      </c>
      <c r="Z265" s="62" t="str">
        <f>IFERROR(VLOOKUP($W265,NTG_RR!$A:$N,8+COLUMN()-COLUMN($X$8),0),"")</f>
        <v/>
      </c>
      <c r="AA265" s="62" t="str">
        <f>IFERROR(VLOOKUP($W265,NTG_RR!$A:$N,8+COLUMN()-COLUMN($X$8),0),"")</f>
        <v/>
      </c>
      <c r="AB265" s="62" t="str">
        <f>IFERROR(VLOOKUP($W265,NTG_RR!$A:$N,8+COLUMN()-COLUMN($X$8),0),"")</f>
        <v/>
      </c>
      <c r="AC265" s="62" t="str">
        <f>IFERROR(VLOOKUP($W265,NTG_RR!$A:$N,8+COLUMN()-COLUMN($X$8),0),"")</f>
        <v/>
      </c>
      <c r="AD265" s="62" t="str">
        <f>IFERROR(VLOOKUP($W265,NTG_RR!$A:$N,8+COLUMN()-COLUMN($X$8),0),"")</f>
        <v/>
      </c>
    </row>
    <row r="266" spans="17:30" x14ac:dyDescent="0.25">
      <c r="Q266" s="34"/>
      <c r="R266" s="34"/>
      <c r="S266" s="34"/>
      <c r="T266" s="34"/>
      <c r="U266" s="34"/>
      <c r="X266" s="62" t="str">
        <f>IFERROR(VLOOKUP($W266,NTG_RR!$A:$N,8+COLUMN()-COLUMN($X$8),0),"")</f>
        <v/>
      </c>
      <c r="Y266" s="62" t="str">
        <f>IFERROR(VLOOKUP($W266,NTG_RR!$A:$N,8+COLUMN()-COLUMN($X$8),0),"")</f>
        <v/>
      </c>
      <c r="Z266" s="62" t="str">
        <f>IFERROR(VLOOKUP($W266,NTG_RR!$A:$N,8+COLUMN()-COLUMN($X$8),0),"")</f>
        <v/>
      </c>
      <c r="AA266" s="62" t="str">
        <f>IFERROR(VLOOKUP($W266,NTG_RR!$A:$N,8+COLUMN()-COLUMN($X$8),0),"")</f>
        <v/>
      </c>
      <c r="AB266" s="62" t="str">
        <f>IFERROR(VLOOKUP($W266,NTG_RR!$A:$N,8+COLUMN()-COLUMN($X$8),0),"")</f>
        <v/>
      </c>
      <c r="AC266" s="62" t="str">
        <f>IFERROR(VLOOKUP($W266,NTG_RR!$A:$N,8+COLUMN()-COLUMN($X$8),0),"")</f>
        <v/>
      </c>
      <c r="AD266" s="62" t="str">
        <f>IFERROR(VLOOKUP($W266,NTG_RR!$A:$N,8+COLUMN()-COLUMN($X$8),0),"")</f>
        <v/>
      </c>
    </row>
    <row r="267" spans="17:30" x14ac:dyDescent="0.25">
      <c r="Q267" s="34"/>
      <c r="R267" s="34"/>
      <c r="S267" s="34"/>
      <c r="T267" s="34"/>
      <c r="U267" s="34"/>
      <c r="X267" s="62" t="str">
        <f>IFERROR(VLOOKUP($W267,NTG_RR!$A:$N,8+COLUMN()-COLUMN($X$8),0),"")</f>
        <v/>
      </c>
      <c r="Y267" s="62" t="str">
        <f>IFERROR(VLOOKUP($W267,NTG_RR!$A:$N,8+COLUMN()-COLUMN($X$8),0),"")</f>
        <v/>
      </c>
      <c r="Z267" s="62" t="str">
        <f>IFERROR(VLOOKUP($W267,NTG_RR!$A:$N,8+COLUMN()-COLUMN($X$8),0),"")</f>
        <v/>
      </c>
      <c r="AA267" s="62" t="str">
        <f>IFERROR(VLOOKUP($W267,NTG_RR!$A:$N,8+COLUMN()-COLUMN($X$8),0),"")</f>
        <v/>
      </c>
      <c r="AB267" s="62" t="str">
        <f>IFERROR(VLOOKUP($W267,NTG_RR!$A:$N,8+COLUMN()-COLUMN($X$8),0),"")</f>
        <v/>
      </c>
      <c r="AC267" s="62" t="str">
        <f>IFERROR(VLOOKUP($W267,NTG_RR!$A:$N,8+COLUMN()-COLUMN($X$8),0),"")</f>
        <v/>
      </c>
      <c r="AD267" s="62" t="str">
        <f>IFERROR(VLOOKUP($W267,NTG_RR!$A:$N,8+COLUMN()-COLUMN($X$8),0),"")</f>
        <v/>
      </c>
    </row>
    <row r="268" spans="17:30" x14ac:dyDescent="0.25">
      <c r="Q268" s="34"/>
      <c r="R268" s="34"/>
      <c r="S268" s="34"/>
      <c r="T268" s="34"/>
      <c r="U268" s="34"/>
      <c r="X268" s="62" t="str">
        <f>IFERROR(VLOOKUP($W268,NTG_RR!$A:$N,8+COLUMN()-COLUMN($X$8),0),"")</f>
        <v/>
      </c>
      <c r="Y268" s="62" t="str">
        <f>IFERROR(VLOOKUP($W268,NTG_RR!$A:$N,8+COLUMN()-COLUMN($X$8),0),"")</f>
        <v/>
      </c>
      <c r="Z268" s="62" t="str">
        <f>IFERROR(VLOOKUP($W268,NTG_RR!$A:$N,8+COLUMN()-COLUMN($X$8),0),"")</f>
        <v/>
      </c>
      <c r="AA268" s="62" t="str">
        <f>IFERROR(VLOOKUP($W268,NTG_RR!$A:$N,8+COLUMN()-COLUMN($X$8),0),"")</f>
        <v/>
      </c>
      <c r="AB268" s="62" t="str">
        <f>IFERROR(VLOOKUP($W268,NTG_RR!$A:$N,8+COLUMN()-COLUMN($X$8),0),"")</f>
        <v/>
      </c>
      <c r="AC268" s="62" t="str">
        <f>IFERROR(VLOOKUP($W268,NTG_RR!$A:$N,8+COLUMN()-COLUMN($X$8),0),"")</f>
        <v/>
      </c>
      <c r="AD268" s="62" t="str">
        <f>IFERROR(VLOOKUP($W268,NTG_RR!$A:$N,8+COLUMN()-COLUMN($X$8),0),"")</f>
        <v/>
      </c>
    </row>
    <row r="269" spans="17:30" x14ac:dyDescent="0.25">
      <c r="Q269" s="34"/>
      <c r="R269" s="34"/>
      <c r="S269" s="34"/>
      <c r="T269" s="34"/>
      <c r="U269" s="34"/>
      <c r="X269" s="62" t="str">
        <f>IFERROR(VLOOKUP($W269,NTG_RR!$A:$N,8+COLUMN()-COLUMN($X$8),0),"")</f>
        <v/>
      </c>
      <c r="Y269" s="62" t="str">
        <f>IFERROR(VLOOKUP($W269,NTG_RR!$A:$N,8+COLUMN()-COLUMN($X$8),0),"")</f>
        <v/>
      </c>
      <c r="Z269" s="62" t="str">
        <f>IFERROR(VLOOKUP($W269,NTG_RR!$A:$N,8+COLUMN()-COLUMN($X$8),0),"")</f>
        <v/>
      </c>
      <c r="AA269" s="62" t="str">
        <f>IFERROR(VLOOKUP($W269,NTG_RR!$A:$N,8+COLUMN()-COLUMN($X$8),0),"")</f>
        <v/>
      </c>
      <c r="AB269" s="62" t="str">
        <f>IFERROR(VLOOKUP($W269,NTG_RR!$A:$N,8+COLUMN()-COLUMN($X$8),0),"")</f>
        <v/>
      </c>
      <c r="AC269" s="62" t="str">
        <f>IFERROR(VLOOKUP($W269,NTG_RR!$A:$N,8+COLUMN()-COLUMN($X$8),0),"")</f>
        <v/>
      </c>
      <c r="AD269" s="62" t="str">
        <f>IFERROR(VLOOKUP($W269,NTG_RR!$A:$N,8+COLUMN()-COLUMN($X$8),0),"")</f>
        <v/>
      </c>
    </row>
    <row r="270" spans="17:30" x14ac:dyDescent="0.25">
      <c r="Q270" s="34"/>
      <c r="R270" s="34"/>
      <c r="S270" s="34"/>
      <c r="T270" s="34"/>
      <c r="U270" s="34"/>
      <c r="X270" s="62" t="str">
        <f>IFERROR(VLOOKUP($W270,NTG_RR!$A:$N,8+COLUMN()-COLUMN($X$8),0),"")</f>
        <v/>
      </c>
      <c r="Y270" s="62" t="str">
        <f>IFERROR(VLOOKUP($W270,NTG_RR!$A:$N,8+COLUMN()-COLUMN($X$8),0),"")</f>
        <v/>
      </c>
      <c r="Z270" s="62" t="str">
        <f>IFERROR(VLOOKUP($W270,NTG_RR!$A:$N,8+COLUMN()-COLUMN($X$8),0),"")</f>
        <v/>
      </c>
      <c r="AA270" s="62" t="str">
        <f>IFERROR(VLOOKUP($W270,NTG_RR!$A:$N,8+COLUMN()-COLUMN($X$8),0),"")</f>
        <v/>
      </c>
      <c r="AB270" s="62" t="str">
        <f>IFERROR(VLOOKUP($W270,NTG_RR!$A:$N,8+COLUMN()-COLUMN($X$8),0),"")</f>
        <v/>
      </c>
      <c r="AC270" s="62" t="str">
        <f>IFERROR(VLOOKUP($W270,NTG_RR!$A:$N,8+COLUMN()-COLUMN($X$8),0),"")</f>
        <v/>
      </c>
      <c r="AD270" s="62" t="str">
        <f>IFERROR(VLOOKUP($W270,NTG_RR!$A:$N,8+COLUMN()-COLUMN($X$8),0),"")</f>
        <v/>
      </c>
    </row>
    <row r="271" spans="17:30" x14ac:dyDescent="0.25">
      <c r="Q271" s="34"/>
      <c r="R271" s="34"/>
      <c r="S271" s="34"/>
      <c r="T271" s="34"/>
      <c r="U271" s="34"/>
      <c r="X271" s="62" t="str">
        <f>IFERROR(VLOOKUP($W271,NTG_RR!$A:$N,8+COLUMN()-COLUMN($X$8),0),"")</f>
        <v/>
      </c>
      <c r="Y271" s="62" t="str">
        <f>IFERROR(VLOOKUP($W271,NTG_RR!$A:$N,8+COLUMN()-COLUMN($X$8),0),"")</f>
        <v/>
      </c>
      <c r="Z271" s="62" t="str">
        <f>IFERROR(VLOOKUP($W271,NTG_RR!$A:$N,8+COLUMN()-COLUMN($X$8),0),"")</f>
        <v/>
      </c>
      <c r="AA271" s="62" t="str">
        <f>IFERROR(VLOOKUP($W271,NTG_RR!$A:$N,8+COLUMN()-COLUMN($X$8),0),"")</f>
        <v/>
      </c>
      <c r="AB271" s="62" t="str">
        <f>IFERROR(VLOOKUP($W271,NTG_RR!$A:$N,8+COLUMN()-COLUMN($X$8),0),"")</f>
        <v/>
      </c>
      <c r="AC271" s="62" t="str">
        <f>IFERROR(VLOOKUP($W271,NTG_RR!$A:$N,8+COLUMN()-COLUMN($X$8),0),"")</f>
        <v/>
      </c>
      <c r="AD271" s="62" t="str">
        <f>IFERROR(VLOOKUP($W271,NTG_RR!$A:$N,8+COLUMN()-COLUMN($X$8),0),"")</f>
        <v/>
      </c>
    </row>
    <row r="272" spans="17:30" x14ac:dyDescent="0.25">
      <c r="Q272" s="34"/>
      <c r="R272" s="34"/>
      <c r="S272" s="34"/>
      <c r="T272" s="34"/>
      <c r="U272" s="34"/>
      <c r="X272" s="62" t="str">
        <f>IFERROR(VLOOKUP($W272,NTG_RR!$A:$N,8+COLUMN()-COLUMN($X$8),0),"")</f>
        <v/>
      </c>
      <c r="Y272" s="62" t="str">
        <f>IFERROR(VLOOKUP($W272,NTG_RR!$A:$N,8+COLUMN()-COLUMN($X$8),0),"")</f>
        <v/>
      </c>
      <c r="Z272" s="62" t="str">
        <f>IFERROR(VLOOKUP($W272,NTG_RR!$A:$N,8+COLUMN()-COLUMN($X$8),0),"")</f>
        <v/>
      </c>
      <c r="AA272" s="62" t="str">
        <f>IFERROR(VLOOKUP($W272,NTG_RR!$A:$N,8+COLUMN()-COLUMN($X$8),0),"")</f>
        <v/>
      </c>
      <c r="AB272" s="62" t="str">
        <f>IFERROR(VLOOKUP($W272,NTG_RR!$A:$N,8+COLUMN()-COLUMN($X$8),0),"")</f>
        <v/>
      </c>
      <c r="AC272" s="62" t="str">
        <f>IFERROR(VLOOKUP($W272,NTG_RR!$A:$N,8+COLUMN()-COLUMN($X$8),0),"")</f>
        <v/>
      </c>
      <c r="AD272" s="62" t="str">
        <f>IFERROR(VLOOKUP($W272,NTG_RR!$A:$N,8+COLUMN()-COLUMN($X$8),0),"")</f>
        <v/>
      </c>
    </row>
    <row r="273" spans="17:30" x14ac:dyDescent="0.25">
      <c r="Q273" s="34"/>
      <c r="R273" s="34"/>
      <c r="S273" s="34"/>
      <c r="T273" s="34"/>
      <c r="U273" s="34"/>
      <c r="X273" s="62" t="str">
        <f>IFERROR(VLOOKUP($W273,NTG_RR!$A:$N,8+COLUMN()-COLUMN($X$8),0),"")</f>
        <v/>
      </c>
      <c r="Y273" s="62" t="str">
        <f>IFERROR(VLOOKUP($W273,NTG_RR!$A:$N,8+COLUMN()-COLUMN($X$8),0),"")</f>
        <v/>
      </c>
      <c r="Z273" s="62" t="str">
        <f>IFERROR(VLOOKUP($W273,NTG_RR!$A:$N,8+COLUMN()-COLUMN($X$8),0),"")</f>
        <v/>
      </c>
      <c r="AA273" s="62" t="str">
        <f>IFERROR(VLOOKUP($W273,NTG_RR!$A:$N,8+COLUMN()-COLUMN($X$8),0),"")</f>
        <v/>
      </c>
      <c r="AB273" s="62" t="str">
        <f>IFERROR(VLOOKUP($W273,NTG_RR!$A:$N,8+COLUMN()-COLUMN($X$8),0),"")</f>
        <v/>
      </c>
      <c r="AC273" s="62" t="str">
        <f>IFERROR(VLOOKUP($W273,NTG_RR!$A:$N,8+COLUMN()-COLUMN($X$8),0),"")</f>
        <v/>
      </c>
      <c r="AD273" s="62" t="str">
        <f>IFERROR(VLOOKUP($W273,NTG_RR!$A:$N,8+COLUMN()-COLUMN($X$8),0),"")</f>
        <v/>
      </c>
    </row>
    <row r="274" spans="17:30" x14ac:dyDescent="0.25">
      <c r="Q274" s="34"/>
      <c r="R274" s="34"/>
      <c r="S274" s="34"/>
      <c r="T274" s="34"/>
      <c r="U274" s="34"/>
      <c r="X274" s="62" t="str">
        <f>IFERROR(VLOOKUP($W274,NTG_RR!$A:$N,8+COLUMN()-COLUMN($X$8),0),"")</f>
        <v/>
      </c>
      <c r="Y274" s="62" t="str">
        <f>IFERROR(VLOOKUP($W274,NTG_RR!$A:$N,8+COLUMN()-COLUMN($X$8),0),"")</f>
        <v/>
      </c>
      <c r="Z274" s="62" t="str">
        <f>IFERROR(VLOOKUP($W274,NTG_RR!$A:$N,8+COLUMN()-COLUMN($X$8),0),"")</f>
        <v/>
      </c>
      <c r="AA274" s="62" t="str">
        <f>IFERROR(VLOOKUP($W274,NTG_RR!$A:$N,8+COLUMN()-COLUMN($X$8),0),"")</f>
        <v/>
      </c>
      <c r="AB274" s="62" t="str">
        <f>IFERROR(VLOOKUP($W274,NTG_RR!$A:$N,8+COLUMN()-COLUMN($X$8),0),"")</f>
        <v/>
      </c>
      <c r="AC274" s="62" t="str">
        <f>IFERROR(VLOOKUP($W274,NTG_RR!$A:$N,8+COLUMN()-COLUMN($X$8),0),"")</f>
        <v/>
      </c>
      <c r="AD274" s="62" t="str">
        <f>IFERROR(VLOOKUP($W274,NTG_RR!$A:$N,8+COLUMN()-COLUMN($X$8),0),"")</f>
        <v/>
      </c>
    </row>
    <row r="275" spans="17:30" x14ac:dyDescent="0.25">
      <c r="Q275" s="34"/>
      <c r="R275" s="34"/>
      <c r="S275" s="34"/>
      <c r="T275" s="34"/>
      <c r="U275" s="34"/>
      <c r="X275" s="62" t="str">
        <f>IFERROR(VLOOKUP($W275,NTG_RR!$A:$N,8+COLUMN()-COLUMN($X$8),0),"")</f>
        <v/>
      </c>
      <c r="Y275" s="62" t="str">
        <f>IFERROR(VLOOKUP($W275,NTG_RR!$A:$N,8+COLUMN()-COLUMN($X$8),0),"")</f>
        <v/>
      </c>
      <c r="Z275" s="62" t="str">
        <f>IFERROR(VLOOKUP($W275,NTG_RR!$A:$N,8+COLUMN()-COLUMN($X$8),0),"")</f>
        <v/>
      </c>
      <c r="AA275" s="62" t="str">
        <f>IFERROR(VLOOKUP($W275,NTG_RR!$A:$N,8+COLUMN()-COLUMN($X$8),0),"")</f>
        <v/>
      </c>
      <c r="AB275" s="62" t="str">
        <f>IFERROR(VLOOKUP($W275,NTG_RR!$A:$N,8+COLUMN()-COLUMN($X$8),0),"")</f>
        <v/>
      </c>
      <c r="AC275" s="62" t="str">
        <f>IFERROR(VLOOKUP($W275,NTG_RR!$A:$N,8+COLUMN()-COLUMN($X$8),0),"")</f>
        <v/>
      </c>
      <c r="AD275" s="62" t="str">
        <f>IFERROR(VLOOKUP($W275,NTG_RR!$A:$N,8+COLUMN()-COLUMN($X$8),0),"")</f>
        <v/>
      </c>
    </row>
    <row r="276" spans="17:30" x14ac:dyDescent="0.25">
      <c r="Q276" s="34"/>
      <c r="R276" s="34"/>
      <c r="S276" s="34"/>
      <c r="T276" s="34"/>
      <c r="U276" s="34"/>
      <c r="X276" s="62" t="str">
        <f>IFERROR(VLOOKUP($W276,NTG_RR!$A:$N,8+COLUMN()-COLUMN($X$8),0),"")</f>
        <v/>
      </c>
      <c r="Y276" s="62" t="str">
        <f>IFERROR(VLOOKUP($W276,NTG_RR!$A:$N,8+COLUMN()-COLUMN($X$8),0),"")</f>
        <v/>
      </c>
      <c r="Z276" s="62" t="str">
        <f>IFERROR(VLOOKUP($W276,NTG_RR!$A:$N,8+COLUMN()-COLUMN($X$8),0),"")</f>
        <v/>
      </c>
      <c r="AA276" s="62" t="str">
        <f>IFERROR(VLOOKUP($W276,NTG_RR!$A:$N,8+COLUMN()-COLUMN($X$8),0),"")</f>
        <v/>
      </c>
      <c r="AB276" s="62" t="str">
        <f>IFERROR(VLOOKUP($W276,NTG_RR!$A:$N,8+COLUMN()-COLUMN($X$8),0),"")</f>
        <v/>
      </c>
      <c r="AC276" s="62" t="str">
        <f>IFERROR(VLOOKUP($W276,NTG_RR!$A:$N,8+COLUMN()-COLUMN($X$8),0),"")</f>
        <v/>
      </c>
      <c r="AD276" s="62" t="str">
        <f>IFERROR(VLOOKUP($W276,NTG_RR!$A:$N,8+COLUMN()-COLUMN($X$8),0),"")</f>
        <v/>
      </c>
    </row>
    <row r="277" spans="17:30" x14ac:dyDescent="0.25">
      <c r="Q277" s="34"/>
      <c r="R277" s="34"/>
      <c r="S277" s="34"/>
      <c r="T277" s="34"/>
      <c r="U277" s="34"/>
      <c r="X277" s="62" t="str">
        <f>IFERROR(VLOOKUP($W277,NTG_RR!$A:$N,8+COLUMN()-COLUMN($X$8),0),"")</f>
        <v/>
      </c>
      <c r="Y277" s="62" t="str">
        <f>IFERROR(VLOOKUP($W277,NTG_RR!$A:$N,8+COLUMN()-COLUMN($X$8),0),"")</f>
        <v/>
      </c>
      <c r="Z277" s="62" t="str">
        <f>IFERROR(VLOOKUP($W277,NTG_RR!$A:$N,8+COLUMN()-COLUMN($X$8),0),"")</f>
        <v/>
      </c>
      <c r="AA277" s="62" t="str">
        <f>IFERROR(VLOOKUP($W277,NTG_RR!$A:$N,8+COLUMN()-COLUMN($X$8),0),"")</f>
        <v/>
      </c>
      <c r="AB277" s="62" t="str">
        <f>IFERROR(VLOOKUP($W277,NTG_RR!$A:$N,8+COLUMN()-COLUMN($X$8),0),"")</f>
        <v/>
      </c>
      <c r="AC277" s="62" t="str">
        <f>IFERROR(VLOOKUP($W277,NTG_RR!$A:$N,8+COLUMN()-COLUMN($X$8),0),"")</f>
        <v/>
      </c>
      <c r="AD277" s="62" t="str">
        <f>IFERROR(VLOOKUP($W277,NTG_RR!$A:$N,8+COLUMN()-COLUMN($X$8),0),"")</f>
        <v/>
      </c>
    </row>
    <row r="278" spans="17:30" x14ac:dyDescent="0.25">
      <c r="Q278" s="34"/>
      <c r="R278" s="34"/>
      <c r="S278" s="34"/>
      <c r="T278" s="34"/>
      <c r="U278" s="34"/>
      <c r="X278" s="62" t="str">
        <f>IFERROR(VLOOKUP($W278,NTG_RR!$A:$N,8+COLUMN()-COLUMN($X$8),0),"")</f>
        <v/>
      </c>
      <c r="Y278" s="62" t="str">
        <f>IFERROR(VLOOKUP($W278,NTG_RR!$A:$N,8+COLUMN()-COLUMN($X$8),0),"")</f>
        <v/>
      </c>
      <c r="Z278" s="62" t="str">
        <f>IFERROR(VLOOKUP($W278,NTG_RR!$A:$N,8+COLUMN()-COLUMN($X$8),0),"")</f>
        <v/>
      </c>
      <c r="AA278" s="62" t="str">
        <f>IFERROR(VLOOKUP($W278,NTG_RR!$A:$N,8+COLUMN()-COLUMN($X$8),0),"")</f>
        <v/>
      </c>
      <c r="AB278" s="62" t="str">
        <f>IFERROR(VLOOKUP($W278,NTG_RR!$A:$N,8+COLUMN()-COLUMN($X$8),0),"")</f>
        <v/>
      </c>
      <c r="AC278" s="62" t="str">
        <f>IFERROR(VLOOKUP($W278,NTG_RR!$A:$N,8+COLUMN()-COLUMN($X$8),0),"")</f>
        <v/>
      </c>
      <c r="AD278" s="62" t="str">
        <f>IFERROR(VLOOKUP($W278,NTG_RR!$A:$N,8+COLUMN()-COLUMN($X$8),0),"")</f>
        <v/>
      </c>
    </row>
    <row r="279" spans="17:30" x14ac:dyDescent="0.25">
      <c r="Q279" s="34"/>
      <c r="R279" s="34"/>
      <c r="S279" s="34"/>
      <c r="T279" s="34"/>
      <c r="U279" s="34"/>
      <c r="X279" s="62" t="str">
        <f>IFERROR(VLOOKUP($W279,NTG_RR!$A:$N,8+COLUMN()-COLUMN($X$8),0),"")</f>
        <v/>
      </c>
      <c r="Y279" s="62" t="str">
        <f>IFERROR(VLOOKUP($W279,NTG_RR!$A:$N,8+COLUMN()-COLUMN($X$8),0),"")</f>
        <v/>
      </c>
      <c r="Z279" s="62" t="str">
        <f>IFERROR(VLOOKUP($W279,NTG_RR!$A:$N,8+COLUMN()-COLUMN($X$8),0),"")</f>
        <v/>
      </c>
      <c r="AA279" s="62" t="str">
        <f>IFERROR(VLOOKUP($W279,NTG_RR!$A:$N,8+COLUMN()-COLUMN($X$8),0),"")</f>
        <v/>
      </c>
      <c r="AB279" s="62" t="str">
        <f>IFERROR(VLOOKUP($W279,NTG_RR!$A:$N,8+COLUMN()-COLUMN($X$8),0),"")</f>
        <v/>
      </c>
      <c r="AC279" s="62" t="str">
        <f>IFERROR(VLOOKUP($W279,NTG_RR!$A:$N,8+COLUMN()-COLUMN($X$8),0),"")</f>
        <v/>
      </c>
      <c r="AD279" s="62" t="str">
        <f>IFERROR(VLOOKUP($W279,NTG_RR!$A:$N,8+COLUMN()-COLUMN($X$8),0),"")</f>
        <v/>
      </c>
    </row>
    <row r="280" spans="17:30" x14ac:dyDescent="0.25">
      <c r="Q280" s="34"/>
      <c r="R280" s="34"/>
      <c r="S280" s="34"/>
      <c r="T280" s="34"/>
      <c r="U280" s="34"/>
    </row>
    <row r="281" spans="17:30" x14ac:dyDescent="0.25">
      <c r="Q281" s="34"/>
      <c r="R281" s="34"/>
      <c r="S281" s="34"/>
      <c r="T281" s="34"/>
      <c r="U281" s="34"/>
    </row>
    <row r="282" spans="17:30" x14ac:dyDescent="0.25">
      <c r="Q282" s="34"/>
      <c r="R282" s="34"/>
      <c r="S282" s="34"/>
      <c r="T282" s="34"/>
      <c r="U282" s="34"/>
    </row>
    <row r="283" spans="17:30" x14ac:dyDescent="0.25">
      <c r="Q283" s="34"/>
      <c r="R283" s="34"/>
      <c r="S283" s="34"/>
      <c r="T283" s="34"/>
      <c r="U283" s="34"/>
    </row>
    <row r="284" spans="17:30" x14ac:dyDescent="0.25">
      <c r="Q284" s="34"/>
      <c r="R284" s="34"/>
      <c r="S284" s="34"/>
      <c r="T284" s="34"/>
      <c r="U284" s="34"/>
    </row>
  </sheetData>
  <mergeCells count="5">
    <mergeCell ref="A1:K1"/>
    <mergeCell ref="A2:K2"/>
    <mergeCell ref="A3:K3"/>
    <mergeCell ref="X7:AB7"/>
    <mergeCell ref="AC7:AD7"/>
  </mergeCells>
  <conditionalFormatting sqref="Q9:U10 Q12:U284">
    <cfRule type="expression" dxfId="7" priority="7">
      <formula>Q9-L9&gt;0.01</formula>
    </cfRule>
  </conditionalFormatting>
  <conditionalFormatting sqref="A12:K24 A37:K51 A9:K10 A11 B31:K36 B25:K29">
    <cfRule type="expression" dxfId="6" priority="6">
      <formula>$A9="Total"</formula>
    </cfRule>
  </conditionalFormatting>
  <conditionalFormatting sqref="B30:K30 B11:K11">
    <cfRule type="expression" dxfId="5" priority="16">
      <formula>#REF!="Total"</formula>
    </cfRule>
  </conditionalFormatting>
  <conditionalFormatting sqref="Q11:U11">
    <cfRule type="expression" dxfId="4" priority="4">
      <formula>Q11-L11&gt;0.01</formula>
    </cfRule>
  </conditionalFormatting>
  <conditionalFormatting sqref="A25:A26 A28:A36">
    <cfRule type="expression" dxfId="3" priority="2">
      <formula>$A25="Total"</formula>
    </cfRule>
  </conditionalFormatting>
  <conditionalFormatting sqref="A27">
    <cfRule type="expression" dxfId="2" priority="1">
      <formula>$A27="Total"</formula>
    </cfRule>
  </conditionalFormatting>
  <printOptions horizontalCentered="1" verticalCentered="1"/>
  <pageMargins left="0.7" right="0.7" top="0.75" bottom="0.75" header="0.3" footer="0.3"/>
  <pageSetup scale="12" orientation="landscape" r:id="rId1"/>
  <headerFooter scaleWithDoc="0">
    <oddHeader xml:space="preserve">&amp;RMidAmerican Docket No. 13‐0423/13‐0424 (Consol.)
Exhibit C - Gross
Page &amp;P of &amp;N
</oddHeader>
  </headerFooter>
  <drawing r:id="rId2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_rels/item2.xml.rels><?xml version="1.0" encoding="UTF-8" standalone="no"?><Relationships xmlns="http://schemas.openxmlformats.org/package/2006/relationships"><Relationship Id="rId1" Target="itemProps2.xml" Type="http://schemas.openxmlformats.org/officeDocument/2006/relationships/customXmlProps"/></Relationships>
</file>

<file path=customXml/_rels/item3.xml.rels><?xml version="1.0" encoding="UTF-8" standalone="no"?><Relationships xmlns="http://schemas.openxmlformats.org/package/2006/relationships"><Relationship Id="rId1" Target="itemProps3.xml" Type="http://schemas.openxmlformats.org/officeDocument/2006/relationships/customXmlProps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8BFE2DE4728D43AFFD76B2F67BEFD4" ma:contentTypeVersion="10" ma:contentTypeDescription="Create a new document." ma:contentTypeScope="" ma:versionID="47c3d43f16492bf141e314dce9e524d6">
  <xsd:schema xmlns:xsd="http://www.w3.org/2001/XMLSchema" xmlns:xs="http://www.w3.org/2001/XMLSchema" xmlns:p="http://schemas.microsoft.com/office/2006/metadata/properties" xmlns:ns1="http://schemas.microsoft.com/sharepoint/v3" xmlns:ns2="210fdf79-61bb-4898-a451-e04c747aa722" xmlns:ns3="7cbfcd47-330a-402d-acf6-02884608f543" targetNamespace="http://schemas.microsoft.com/office/2006/metadata/properties" ma:root="true" ma:fieldsID="a941cdc6635ca6e89d8552e816b81b50" ns1:_="" ns2:_="" ns3:_="">
    <xsd:import namespace="http://schemas.microsoft.com/sharepoint/v3"/>
    <xsd:import namespace="210fdf79-61bb-4898-a451-e04c747aa722"/>
    <xsd:import namespace="7cbfcd47-330a-402d-acf6-02884608f54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0fdf79-61bb-4898-a451-e04c747aa7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bfcd47-330a-402d-acf6-02884608f54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8F455B-7ACB-4B24-8028-A415F8B1524D}">
  <ds:schemaRefs>
    <ds:schemaRef ds:uri="http://purl.org/dc/dcmitype/"/>
    <ds:schemaRef ds:uri="http://schemas.microsoft.com/office/2006/metadata/properties"/>
    <ds:schemaRef ds:uri="http://purl.org/dc/terms/"/>
    <ds:schemaRef ds:uri="7cbfcd47-330a-402d-acf6-02884608f543"/>
    <ds:schemaRef ds:uri="http://schemas.openxmlformats.org/package/2006/metadata/core-properties"/>
    <ds:schemaRef ds:uri="210fdf79-61bb-4898-a451-e04c747aa722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sharepoint/v3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D579BCF-AEE3-41E1-A159-62E78074AC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10fdf79-61bb-4898-a451-e04c747aa722"/>
    <ds:schemaRef ds:uri="7cbfcd47-330a-402d-acf6-02884608f5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9B43E57-E068-4C3F-993E-D03998F103C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Total Ratios</vt:lpstr>
      <vt:lpstr>Electric Ratios</vt:lpstr>
      <vt:lpstr>Gas Ratios</vt:lpstr>
      <vt:lpstr>Combined Inputs</vt:lpstr>
      <vt:lpstr>Electric Inputs</vt:lpstr>
      <vt:lpstr>Gas Inputs</vt:lpstr>
      <vt:lpstr>Curtail Inputs</vt:lpstr>
      <vt:lpstr>Electric Inputs - Gross</vt:lpstr>
      <vt:lpstr>Gas Inputs - Gross</vt:lpstr>
      <vt:lpstr>Curtail Inputs - Gross</vt:lpstr>
      <vt:lpstr>NTG_RR</vt:lpstr>
      <vt:lpstr>'Combined Inputs'!Print_Area</vt:lpstr>
      <vt:lpstr>'Curtail Inputs'!Print_Area</vt:lpstr>
      <vt:lpstr>'Curtail Inputs - Gross'!Print_Area</vt:lpstr>
      <vt:lpstr>'Electric Inputs'!Print_Area</vt:lpstr>
      <vt:lpstr>'Electric Inputs - Gross'!Print_Area</vt:lpstr>
      <vt:lpstr>'Electric Ratios'!Print_Area</vt:lpstr>
      <vt:lpstr>'Gas Inputs'!Print_Area</vt:lpstr>
      <vt:lpstr>'Gas Inputs - Gross'!Print_Area</vt:lpstr>
      <vt:lpstr>'Gas Ratios'!Print_Area</vt:lpstr>
      <vt:lpstr>'Total Ratios'!Print_Area</vt:lpstr>
    </vt:vector>
  </TitlesOfParts>
  <Company>MidAmerican Energy Holdings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2010-04-28T14:41:00Z</dcterms:created>
  <dc:creator>t52668</dc:creator>
  <cp:lastModifiedBy>Vyncke, Laura M</cp:lastModifiedBy>
  <cp:lastPrinted>2021-04-09T18:49:24Z</cp:lastPrinted>
  <dcterms:modified xsi:type="dcterms:W3CDTF">2021-04-28T16:38:54Z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0x010100E98BFE2DE4728D43AFFD76B2F67BEFD4</vt:lpwstr>
  </property>
  <property fmtid="{D5CDD505-2E9C-101B-9397-08002B2CF9AE}" pid="3" name="WorkbookGuid">
    <vt:lpwstr>6601f9f8-3a2f-42c3-8927-37a04a74e4f0</vt:lpwstr>
  </property>
  <property fmtid="{D5CDD505-2E9C-101B-9397-08002B2CF9AE}" pid="4" name="Workbook id">
    <vt:lpwstr>f78da7da-8ffc-4a2f-a715-6f6bedfa20b4</vt:lpwstr>
  </property>
  <property fmtid="{D5CDD505-2E9C-101B-9397-08002B2CF9AE}" pid="5" name="Workbook type">
    <vt:lpwstr>Custom</vt:lpwstr>
  </property>
  <property fmtid="{D5CDD505-2E9C-101B-9397-08002B2CF9AE}" pid="6" name="Workbook version">
    <vt:lpwstr>Custom</vt:lpwstr>
  </property>
  <property fmtid="{D5CDD505-2E9C-101B-9397-08002B2CF9AE}" pid="7" name="SV_QUERY_LIST_4F35BF76-6C0D-4D9B-82B2-816C12CF3733">
    <vt:lpwstr>empty_477D106A-C0D6-4607-AEBD-E2C9D60EA279</vt:lpwstr>
  </property>
  <property fmtid="{D5CDD505-2E9C-101B-9397-08002B2CF9AE}" pid="8" name="SV_HIDDEN_GRID_QUERY_LIST_4F35BF76-6C0D-4D9B-82B2-816C12CF3733">
    <vt:lpwstr>empty_477D106A-C0D6-4607-AEBD-E2C9D60EA279</vt:lpwstr>
  </property>
</Properties>
</file>